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ellers\Desktop\"/>
    </mc:Choice>
  </mc:AlternateContent>
  <bookViews>
    <workbookView xWindow="120" yWindow="255" windowWidth="19440" windowHeight="12960"/>
  </bookViews>
  <sheets>
    <sheet name="REU Calculation" sheetId="1" r:id="rId1"/>
  </sheets>
  <definedNames>
    <definedName name="_xlnm.Print_Area" localSheetId="0">'REU Calculation'!$A$10:$L$147</definedName>
    <definedName name="_xlnm.Print_Titles" localSheetId="0">'REU Calculation'!$1:$9</definedName>
  </definedNames>
  <calcPr calcId="152511"/>
</workbook>
</file>

<file path=xl/calcChain.xml><?xml version="1.0" encoding="utf-8"?>
<calcChain xmlns="http://schemas.openxmlformats.org/spreadsheetml/2006/main">
  <c r="I12" i="1" l="1"/>
  <c r="F22" i="1" l="1"/>
  <c r="I22" i="1"/>
  <c r="L22" i="1"/>
  <c r="F23" i="1"/>
  <c r="L130" i="1"/>
  <c r="I130" i="1"/>
  <c r="F130" i="1"/>
  <c r="G130" i="1" s="1"/>
  <c r="L129" i="1"/>
  <c r="I129" i="1"/>
  <c r="F129" i="1"/>
  <c r="G129" i="1" s="1"/>
  <c r="L125" i="1"/>
  <c r="I125" i="1"/>
  <c r="F125" i="1"/>
  <c r="G125" i="1" s="1"/>
  <c r="G22" i="1" l="1"/>
  <c r="L143" i="1" l="1"/>
  <c r="L141" i="1"/>
  <c r="L139" i="1"/>
  <c r="L137" i="1"/>
  <c r="L135" i="1"/>
  <c r="L133" i="1"/>
  <c r="L127" i="1"/>
  <c r="L79" i="1"/>
  <c r="L76" i="1"/>
  <c r="L73" i="1"/>
  <c r="L71" i="1"/>
  <c r="L122" i="1"/>
  <c r="L119" i="1"/>
  <c r="L117" i="1"/>
  <c r="L113" i="1"/>
  <c r="L111" i="1"/>
  <c r="L109" i="1"/>
  <c r="L106" i="1"/>
  <c r="L102" i="1"/>
  <c r="L99" i="1"/>
  <c r="L95" i="1"/>
  <c r="L93" i="1"/>
  <c r="L91" i="1"/>
  <c r="L89" i="1"/>
  <c r="L85" i="1"/>
  <c r="L83" i="1"/>
  <c r="L81" i="1"/>
  <c r="L69" i="1"/>
  <c r="L65" i="1"/>
  <c r="L61" i="1"/>
  <c r="L56" i="1"/>
  <c r="L50" i="1"/>
  <c r="L46" i="1"/>
  <c r="L42" i="1"/>
  <c r="L40" i="1"/>
  <c r="L38" i="1"/>
  <c r="L36" i="1"/>
  <c r="L33" i="1"/>
  <c r="L31" i="1"/>
  <c r="L29" i="1"/>
  <c r="L27" i="1"/>
  <c r="L25" i="1"/>
  <c r="L19" i="1"/>
  <c r="L15" i="1"/>
  <c r="L12" i="1"/>
  <c r="L10" i="1"/>
  <c r="I143" i="1"/>
  <c r="I141" i="1"/>
  <c r="I139" i="1"/>
  <c r="I137" i="1"/>
  <c r="I135" i="1"/>
  <c r="I133" i="1"/>
  <c r="I127" i="1"/>
  <c r="I79" i="1"/>
  <c r="I76" i="1"/>
  <c r="I73" i="1"/>
  <c r="I71" i="1"/>
  <c r="I122" i="1"/>
  <c r="I119" i="1"/>
  <c r="I117" i="1"/>
  <c r="I113" i="1"/>
  <c r="I111" i="1"/>
  <c r="I109" i="1"/>
  <c r="I106" i="1"/>
  <c r="I102" i="1"/>
  <c r="I99" i="1"/>
  <c r="I95" i="1"/>
  <c r="I93" i="1"/>
  <c r="I91" i="1"/>
  <c r="I89" i="1"/>
  <c r="I85" i="1"/>
  <c r="I83" i="1"/>
  <c r="I81" i="1"/>
  <c r="I69" i="1"/>
  <c r="I65" i="1"/>
  <c r="I61" i="1"/>
  <c r="I56" i="1"/>
  <c r="I50" i="1"/>
  <c r="I46" i="1"/>
  <c r="I42" i="1"/>
  <c r="I40" i="1"/>
  <c r="I38" i="1"/>
  <c r="I36" i="1"/>
  <c r="I33" i="1"/>
  <c r="I31" i="1"/>
  <c r="I29" i="1"/>
  <c r="I27" i="1"/>
  <c r="I25" i="1"/>
  <c r="I19" i="1"/>
  <c r="I15" i="1"/>
  <c r="I10" i="1"/>
  <c r="F80" i="1"/>
  <c r="F74" i="1"/>
  <c r="F79" i="1"/>
  <c r="F76" i="1"/>
  <c r="G76" i="1" s="1"/>
  <c r="F73" i="1"/>
  <c r="F71" i="1"/>
  <c r="G71" i="1" s="1"/>
  <c r="F143" i="1"/>
  <c r="G143" i="1" s="1"/>
  <c r="F141" i="1"/>
  <c r="G141" i="1" s="1"/>
  <c r="F139" i="1"/>
  <c r="G139" i="1" s="1"/>
  <c r="F137" i="1"/>
  <c r="G137" i="1" s="1"/>
  <c r="F135" i="1"/>
  <c r="G135" i="1" s="1"/>
  <c r="F133" i="1"/>
  <c r="G133" i="1" s="1"/>
  <c r="F127" i="1"/>
  <c r="G127" i="1" s="1"/>
  <c r="F123" i="1"/>
  <c r="F122" i="1"/>
  <c r="F120" i="1"/>
  <c r="F119" i="1"/>
  <c r="F117" i="1"/>
  <c r="G117" i="1" s="1"/>
  <c r="F115" i="1"/>
  <c r="F114" i="1"/>
  <c r="F113" i="1"/>
  <c r="F111" i="1"/>
  <c r="G111" i="1" s="1"/>
  <c r="F109" i="1"/>
  <c r="G109" i="1" s="1"/>
  <c r="F108" i="1"/>
  <c r="F107" i="1"/>
  <c r="F106" i="1"/>
  <c r="F104" i="1"/>
  <c r="F103" i="1"/>
  <c r="F102" i="1"/>
  <c r="F99" i="1"/>
  <c r="G99" i="1" s="1"/>
  <c r="F97" i="1"/>
  <c r="F96" i="1"/>
  <c r="F95" i="1"/>
  <c r="F93" i="1"/>
  <c r="G93" i="1" s="1"/>
  <c r="F91" i="1"/>
  <c r="G91" i="1" s="1"/>
  <c r="F89" i="1"/>
  <c r="G89" i="1" s="1"/>
  <c r="F87" i="1"/>
  <c r="F86" i="1"/>
  <c r="F85" i="1"/>
  <c r="F83" i="1"/>
  <c r="G83" i="1" s="1"/>
  <c r="F81" i="1"/>
  <c r="G81" i="1" s="1"/>
  <c r="F69" i="1"/>
  <c r="G69" i="1" s="1"/>
  <c r="F67" i="1"/>
  <c r="F66" i="1"/>
  <c r="F65" i="1"/>
  <c r="F63" i="1"/>
  <c r="F62" i="1"/>
  <c r="F61" i="1"/>
  <c r="F58" i="1"/>
  <c r="F57" i="1"/>
  <c r="F56" i="1"/>
  <c r="F52" i="1"/>
  <c r="F51" i="1"/>
  <c r="F50" i="1"/>
  <c r="F48" i="1"/>
  <c r="F47" i="1"/>
  <c r="F46" i="1"/>
  <c r="F44" i="1"/>
  <c r="F43" i="1"/>
  <c r="F42" i="1"/>
  <c r="F40" i="1"/>
  <c r="G40" i="1" s="1"/>
  <c r="F38" i="1"/>
  <c r="G38" i="1" s="1"/>
  <c r="F36" i="1"/>
  <c r="G36" i="1" s="1"/>
  <c r="F34" i="1"/>
  <c r="F33" i="1"/>
  <c r="F31" i="1"/>
  <c r="G31" i="1" s="1"/>
  <c r="F29" i="1"/>
  <c r="G29" i="1" s="1"/>
  <c r="F27" i="1"/>
  <c r="G27" i="1" s="1"/>
  <c r="F25" i="1"/>
  <c r="G25" i="1" s="1"/>
  <c r="F20" i="1"/>
  <c r="F19" i="1"/>
  <c r="F17" i="1"/>
  <c r="F16" i="1"/>
  <c r="F15" i="1"/>
  <c r="F13" i="1"/>
  <c r="F12" i="1"/>
  <c r="F10" i="1"/>
  <c r="G10" i="1" s="1"/>
  <c r="G15" i="1" l="1"/>
  <c r="G50" i="1"/>
  <c r="G106" i="1"/>
  <c r="G56" i="1"/>
  <c r="G85" i="1"/>
  <c r="G42" i="1"/>
  <c r="G61" i="1"/>
  <c r="G46" i="1"/>
  <c r="G65" i="1"/>
  <c r="G95" i="1"/>
  <c r="G102" i="1"/>
  <c r="G113" i="1"/>
  <c r="G73" i="1"/>
  <c r="G119" i="1"/>
  <c r="G19" i="1"/>
  <c r="G12" i="1"/>
  <c r="G122" i="1"/>
  <c r="G33" i="1"/>
  <c r="G79" i="1"/>
</calcChain>
</file>

<file path=xl/sharedStrings.xml><?xml version="1.0" encoding="utf-8"?>
<sst xmlns="http://schemas.openxmlformats.org/spreadsheetml/2006/main" count="201" uniqueCount="103">
  <si>
    <t>Type of Establishment</t>
  </si>
  <si>
    <t>√</t>
  </si>
  <si>
    <t>Assembly Hall</t>
  </si>
  <si>
    <t>Boarding House</t>
  </si>
  <si>
    <t>Bowling Alley</t>
  </si>
  <si>
    <t>Correctional Institute/Prison</t>
  </si>
  <si>
    <t>Day Care Center (No Meals)</t>
  </si>
  <si>
    <t>Church (w/o Daycare or Kindergarten)</t>
  </si>
  <si>
    <t>Country Club (Recreation Facilities Only)</t>
  </si>
  <si>
    <t>Dental Office</t>
  </si>
  <si>
    <t>Department Store</t>
  </si>
  <si>
    <t>Funeral Home</t>
  </si>
  <si>
    <t>Hotel</t>
  </si>
  <si>
    <t>Kindergarten (No Meals)</t>
  </si>
  <si>
    <t>Lodges</t>
  </si>
  <si>
    <t>Mobile Home Park</t>
  </si>
  <si>
    <t>Motel</t>
  </si>
  <si>
    <t>Nursing Home</t>
  </si>
  <si>
    <t>Office</t>
  </si>
  <si>
    <t>Physicians Office</t>
  </si>
  <si>
    <t>Shopping Center</t>
  </si>
  <si>
    <t>Stadium</t>
  </si>
  <si>
    <t>Supermarket/Grocery Store</t>
  </si>
  <si>
    <t>Theater</t>
  </si>
  <si>
    <t>Warehouse</t>
  </si>
  <si>
    <t>No. of Seats</t>
  </si>
  <si>
    <t>No. of Chairs</t>
  </si>
  <si>
    <t>No. of Employees</t>
  </si>
  <si>
    <t>No. of Rooms</t>
  </si>
  <si>
    <t>No. of Lanes</t>
  </si>
  <si>
    <t>No. of Sanctuary Seats</t>
  </si>
  <si>
    <t>No. of Inmates</t>
  </si>
  <si>
    <t>No. of Members</t>
  </si>
  <si>
    <t>No. of Children</t>
  </si>
  <si>
    <t>No. of Square Feet</t>
  </si>
  <si>
    <t>No. of Spaces</t>
  </si>
  <si>
    <t>No. of Beds</t>
  </si>
  <si>
    <t>No. of Washing Machines</t>
  </si>
  <si>
    <t>No. of Dishwashers</t>
  </si>
  <si>
    <t>No. of Students</t>
  </si>
  <si>
    <t>No. of Machines</t>
  </si>
  <si>
    <t>No. of Sites</t>
  </si>
  <si>
    <t>No. of Exam Rooms</t>
  </si>
  <si>
    <t>No. of Pumps</t>
  </si>
  <si>
    <t>No. of Stalls</t>
  </si>
  <si>
    <t xml:space="preserve"> </t>
  </si>
  <si>
    <t>Factory Without Showers</t>
  </si>
  <si>
    <t>Factory With Showers</t>
  </si>
  <si>
    <t>Food Service - Bar &amp; Cocktail Lounge</t>
  </si>
  <si>
    <t>Food Service - Restaurant (up to 12 Hrs/Day)</t>
  </si>
  <si>
    <t>Food Service - Restaurants (12 to 18 Hrs/Day)</t>
  </si>
  <si>
    <t>Food Service - Restaurants (Over 18 Hrs/Day)</t>
  </si>
  <si>
    <t>Food Service - Drive-In Restaurant</t>
  </si>
  <si>
    <t>Food Service - Carry Out Only</t>
  </si>
  <si>
    <t>Hospital - Inpatient</t>
  </si>
  <si>
    <t>Hospital - Outpatient</t>
  </si>
  <si>
    <t>Laundry - Commercial</t>
  </si>
  <si>
    <t>Laundry - Coin</t>
  </si>
  <si>
    <t xml:space="preserve">School - Boarding </t>
  </si>
  <si>
    <t>School - Day, Restrooms Only</t>
  </si>
  <si>
    <t>School - Day, Restroom and Cafeteria</t>
  </si>
  <si>
    <t>School - Day, Restrooms, Gym and Cafeteria</t>
  </si>
  <si>
    <t>Travel Trailer Park w/W&amp;S Connections</t>
  </si>
  <si>
    <t>Travel Trailer Park w/o W&amp;S Connections</t>
  </si>
  <si>
    <t>REU's</t>
  </si>
  <si>
    <t>Usage (Gallons)</t>
  </si>
  <si>
    <t>Units</t>
  </si>
  <si>
    <t>Gallons per Unit</t>
  </si>
  <si>
    <t>Square Footage</t>
  </si>
  <si>
    <t>AREA BASED</t>
  </si>
  <si>
    <t>USAGE BASED</t>
  </si>
  <si>
    <t>REU Credits</t>
  </si>
  <si>
    <t>TOTAL REU's</t>
  </si>
  <si>
    <t>Applicable REU's</t>
  </si>
  <si>
    <t>NON-RESIDENTIAL REU CALCULATION WORKSHEET</t>
  </si>
  <si>
    <t>Project Name and Address:</t>
  </si>
  <si>
    <t>Contact Name:</t>
  </si>
  <si>
    <t>Contact Phone No.:</t>
  </si>
  <si>
    <t>District:</t>
  </si>
  <si>
    <t>CB</t>
  </si>
  <si>
    <t>NM</t>
  </si>
  <si>
    <t>SM</t>
  </si>
  <si>
    <t>SS</t>
  </si>
  <si>
    <r>
      <t>(</t>
    </r>
    <r>
      <rPr>
        <b/>
        <sz val="9"/>
        <color theme="1"/>
        <rFont val="Calibri"/>
        <family val="2"/>
      </rPr>
      <t>√)</t>
    </r>
  </si>
  <si>
    <t>JWSC  Project No.:</t>
  </si>
  <si>
    <t>Contact E-Mail:</t>
  </si>
  <si>
    <t>Date:</t>
  </si>
  <si>
    <t>These fees were not calculated using approved plans. The Joint Water and Sewer Commission reserves the right to</t>
  </si>
  <si>
    <t>revise these fees at the time of permitting based upon final approved plans and/or revised fee schedules.</t>
  </si>
  <si>
    <t>This Tap In Fee ESTIMATE is based on information provided by the contractor and/or customer for bidding purposes.</t>
  </si>
  <si>
    <t>Calculated by:</t>
  </si>
  <si>
    <t>X</t>
  </si>
  <si>
    <t>Commercial:</t>
  </si>
  <si>
    <t>Residential:</t>
  </si>
  <si>
    <t>Barber Shop/Beauty Parlor/Nail Salon</t>
  </si>
  <si>
    <t xml:space="preserve">Gas Station - Interstate </t>
  </si>
  <si>
    <t>Gas Station - Interstate w/Carwash</t>
  </si>
  <si>
    <t>Gas Station - Other Locations</t>
  </si>
  <si>
    <t>Gas Station - Other Locations w/Carwash</t>
  </si>
  <si>
    <t>Service Station-Services/Repairs Cars/Garage</t>
  </si>
  <si>
    <t>Storage Facility-Total Facility Square Footage</t>
  </si>
  <si>
    <t>Office Square Footage</t>
  </si>
  <si>
    <t>Carwash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</si>
</sst>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i/>
      <u/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164" fontId="2" fillId="0" borderId="0" xfId="0" applyNumberFormat="1" applyFont="1"/>
    <xf numFmtId="0" fontId="3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Fill="1" applyBorder="1"/>
    <xf numFmtId="0" fontId="1" fillId="0" borderId="0" xfId="0" applyFont="1" applyAlignment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/>
    <xf numFmtId="0" fontId="2" fillId="2" borderId="9" xfId="0" applyFont="1" applyFill="1" applyBorder="1"/>
    <xf numFmtId="0" fontId="2" fillId="2" borderId="1" xfId="0" applyFont="1" applyFill="1" applyBorder="1"/>
    <xf numFmtId="0" fontId="2" fillId="2" borderId="8" xfId="0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0" fontId="3" fillId="2" borderId="10" xfId="0" applyFont="1" applyFill="1" applyBorder="1" applyAlignment="1">
      <alignment wrapText="1"/>
    </xf>
    <xf numFmtId="0" fontId="3" fillId="0" borderId="8" xfId="0" applyFont="1" applyFill="1" applyBorder="1" applyAlignment="1"/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/>
    <xf numFmtId="44" fontId="7" fillId="0" borderId="0" xfId="0" applyNumberFormat="1" applyFont="1" applyFill="1" applyBorder="1"/>
    <xf numFmtId="0" fontId="8" fillId="0" borderId="0" xfId="0" applyFont="1"/>
    <xf numFmtId="0" fontId="9" fillId="2" borderId="10" xfId="1" applyFill="1" applyBorder="1"/>
    <xf numFmtId="165" fontId="2" fillId="2" borderId="10" xfId="0" applyNumberFormat="1" applyFont="1" applyFill="1" applyBorder="1" applyAlignment="1">
      <alignment horizontal="left"/>
    </xf>
    <xf numFmtId="14" fontId="2" fillId="2" borderId="12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3" borderId="1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view="pageLayout" workbookViewId="0">
      <selection activeCell="C143" sqref="C143"/>
    </sheetView>
  </sheetViews>
  <sheetFormatPr defaultRowHeight="15" x14ac:dyDescent="0.25"/>
  <cols>
    <col min="1" max="1" width="3.7109375" customWidth="1"/>
    <col min="2" max="2" width="35.7109375" customWidth="1"/>
    <col min="3" max="3" width="20.7109375" customWidth="1"/>
    <col min="4" max="4" width="6.7109375" customWidth="1"/>
    <col min="5" max="9" width="8.7109375" customWidth="1"/>
    <col min="10" max="10" width="9.7109375" customWidth="1"/>
    <col min="11" max="12" width="6.7109375" customWidth="1"/>
  </cols>
  <sheetData>
    <row r="1" spans="1:13" ht="15.75" thickBot="1" x14ac:dyDescent="0.3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 x14ac:dyDescent="0.3">
      <c r="A2" s="17"/>
      <c r="B2" s="30" t="s">
        <v>75</v>
      </c>
      <c r="C2" s="30" t="s">
        <v>76</v>
      </c>
      <c r="D2" s="33" t="s">
        <v>78</v>
      </c>
      <c r="E2" s="34" t="s">
        <v>83</v>
      </c>
      <c r="F2" s="53" t="s">
        <v>90</v>
      </c>
      <c r="G2" s="54"/>
      <c r="H2" s="15"/>
      <c r="I2" s="15" t="s">
        <v>78</v>
      </c>
      <c r="J2" s="57"/>
      <c r="K2" s="57"/>
      <c r="L2" s="57"/>
      <c r="M2" s="4"/>
    </row>
    <row r="3" spans="1:13" ht="15.75" thickBot="1" x14ac:dyDescent="0.3">
      <c r="A3" s="4"/>
      <c r="B3" s="20"/>
      <c r="C3" s="22"/>
      <c r="D3" s="35" t="s">
        <v>79</v>
      </c>
      <c r="E3" s="18"/>
      <c r="F3" s="55"/>
      <c r="G3" s="56"/>
      <c r="H3" s="4"/>
      <c r="I3" s="10" t="s">
        <v>92</v>
      </c>
      <c r="J3" s="58"/>
      <c r="K3" s="58"/>
      <c r="L3" s="58"/>
      <c r="M3" s="4"/>
    </row>
    <row r="4" spans="1:13" x14ac:dyDescent="0.25">
      <c r="A4" s="4"/>
      <c r="B4" s="20"/>
      <c r="C4" s="32" t="s">
        <v>77</v>
      </c>
      <c r="D4" s="35" t="s">
        <v>80</v>
      </c>
      <c r="E4" s="18"/>
      <c r="F4" s="4"/>
      <c r="G4" s="4"/>
      <c r="H4" s="4"/>
      <c r="I4" s="10" t="s">
        <v>93</v>
      </c>
      <c r="J4" s="58"/>
      <c r="K4" s="58"/>
      <c r="L4" s="58"/>
      <c r="M4" s="4"/>
    </row>
    <row r="5" spans="1:13" ht="15.75" thickBot="1" x14ac:dyDescent="0.3">
      <c r="A5" s="4"/>
      <c r="B5" s="21"/>
      <c r="C5" s="47"/>
      <c r="D5" s="35" t="s">
        <v>81</v>
      </c>
      <c r="E5" s="18"/>
      <c r="F5" s="4"/>
      <c r="G5" s="4"/>
      <c r="H5" s="4"/>
      <c r="I5" s="4"/>
      <c r="J5" s="49"/>
      <c r="K5" s="49"/>
      <c r="L5" s="49"/>
      <c r="M5" s="4"/>
    </row>
    <row r="6" spans="1:13" ht="15.75" thickBot="1" x14ac:dyDescent="0.3">
      <c r="A6" s="4"/>
      <c r="B6" s="31" t="s">
        <v>84</v>
      </c>
      <c r="C6" s="32" t="s">
        <v>85</v>
      </c>
      <c r="D6" s="36" t="s">
        <v>82</v>
      </c>
      <c r="E6" s="19"/>
      <c r="F6" s="4"/>
      <c r="G6" s="4"/>
      <c r="H6" s="4"/>
      <c r="I6" s="4"/>
      <c r="J6" s="4"/>
      <c r="K6" s="4"/>
      <c r="L6" s="4"/>
      <c r="M6" s="4"/>
    </row>
    <row r="7" spans="1:13" ht="15.75" thickBot="1" x14ac:dyDescent="0.3">
      <c r="A7" s="4"/>
      <c r="B7" s="29"/>
      <c r="C7" s="46"/>
      <c r="D7" s="38" t="s">
        <v>86</v>
      </c>
      <c r="E7" s="48"/>
      <c r="F7" s="4"/>
      <c r="G7" s="4"/>
      <c r="H7" s="4"/>
      <c r="I7" s="4"/>
      <c r="J7" s="4"/>
      <c r="K7" s="4"/>
      <c r="L7" s="4"/>
      <c r="M7" s="4"/>
    </row>
    <row r="8" spans="1:13" ht="15.75" thickBot="1" x14ac:dyDescent="0.3">
      <c r="A8" s="4"/>
      <c r="B8" s="4"/>
      <c r="C8" s="4"/>
      <c r="D8" s="5" t="s">
        <v>70</v>
      </c>
      <c r="E8" s="6"/>
      <c r="F8" s="6"/>
      <c r="G8" s="6"/>
      <c r="H8" s="5" t="s">
        <v>69</v>
      </c>
      <c r="I8" s="6"/>
      <c r="J8" s="4"/>
      <c r="K8" s="4"/>
      <c r="L8" s="4"/>
      <c r="M8" s="4"/>
    </row>
    <row r="9" spans="1:13" ht="25.5" thickBot="1" x14ac:dyDescent="0.3">
      <c r="A9" s="37" t="s">
        <v>1</v>
      </c>
      <c r="B9" s="7" t="s">
        <v>0</v>
      </c>
      <c r="C9" s="4"/>
      <c r="D9" s="39" t="s">
        <v>66</v>
      </c>
      <c r="E9" s="40" t="s">
        <v>67</v>
      </c>
      <c r="F9" s="40" t="s">
        <v>65</v>
      </c>
      <c r="G9" s="7" t="s">
        <v>64</v>
      </c>
      <c r="H9" s="41" t="s">
        <v>68</v>
      </c>
      <c r="I9" s="7" t="s">
        <v>64</v>
      </c>
      <c r="J9" s="41" t="s">
        <v>73</v>
      </c>
      <c r="K9" s="41" t="s">
        <v>71</v>
      </c>
      <c r="L9" s="8" t="s">
        <v>72</v>
      </c>
      <c r="M9" s="4"/>
    </row>
    <row r="10" spans="1:13" ht="15.75" thickBot="1" x14ac:dyDescent="0.3">
      <c r="A10" s="24"/>
      <c r="B10" s="4" t="s">
        <v>2</v>
      </c>
      <c r="C10" s="4" t="s">
        <v>25</v>
      </c>
      <c r="D10" s="24"/>
      <c r="E10" s="4">
        <v>5</v>
      </c>
      <c r="F10" s="4">
        <f>+D10*E10</f>
        <v>0</v>
      </c>
      <c r="G10" s="9">
        <f>+F10/300</f>
        <v>0</v>
      </c>
      <c r="H10" s="24"/>
      <c r="I10" s="9">
        <f>+H10/3000</f>
        <v>0</v>
      </c>
      <c r="J10" s="24"/>
      <c r="K10" s="24"/>
      <c r="L10" s="11">
        <f>+J10-K10</f>
        <v>0</v>
      </c>
      <c r="M10" s="4"/>
    </row>
    <row r="11" spans="1:13" ht="15.75" thickBot="1" x14ac:dyDescent="0.3">
      <c r="A11" s="4"/>
      <c r="B11" s="4"/>
      <c r="C11" s="4"/>
      <c r="D11" s="4"/>
      <c r="E11" s="4"/>
      <c r="F11" s="4"/>
      <c r="G11" s="9"/>
      <c r="H11" s="10"/>
      <c r="I11" s="11"/>
      <c r="J11" s="10"/>
      <c r="K11" s="11"/>
      <c r="L11" s="11"/>
      <c r="M11" s="4"/>
    </row>
    <row r="12" spans="1:13" ht="15.75" thickBot="1" x14ac:dyDescent="0.3">
      <c r="A12" s="24"/>
      <c r="B12" s="4" t="s">
        <v>94</v>
      </c>
      <c r="C12" s="4" t="s">
        <v>26</v>
      </c>
      <c r="D12" s="25"/>
      <c r="E12" s="4">
        <v>125</v>
      </c>
      <c r="F12" s="4">
        <f t="shared" ref="F12:F13" si="0">+D12*E12</f>
        <v>0</v>
      </c>
      <c r="G12" s="9">
        <f>+(F12+F13)/300</f>
        <v>0</v>
      </c>
      <c r="H12" s="24"/>
      <c r="I12" s="9">
        <f>+H12/3000</f>
        <v>0</v>
      </c>
      <c r="J12" s="24"/>
      <c r="K12" s="24"/>
      <c r="L12" s="11">
        <f>+J12-K12</f>
        <v>0</v>
      </c>
      <c r="M12" s="4"/>
    </row>
    <row r="13" spans="1:13" ht="15.75" thickBot="1" x14ac:dyDescent="0.3">
      <c r="A13" s="4"/>
      <c r="B13" s="4"/>
      <c r="C13" s="4" t="s">
        <v>27</v>
      </c>
      <c r="D13" s="22"/>
      <c r="E13" s="4">
        <v>20</v>
      </c>
      <c r="F13" s="4">
        <f t="shared" si="0"/>
        <v>0</v>
      </c>
      <c r="G13" s="9" t="s">
        <v>45</v>
      </c>
      <c r="H13" s="10"/>
      <c r="I13" s="11"/>
      <c r="J13" s="10"/>
      <c r="K13" s="11"/>
      <c r="L13" s="11"/>
      <c r="M13" s="4"/>
    </row>
    <row r="14" spans="1:13" ht="15.75" thickBot="1" x14ac:dyDescent="0.3">
      <c r="A14" s="4"/>
      <c r="B14" s="4"/>
      <c r="C14" s="4"/>
      <c r="D14" s="4"/>
      <c r="E14" s="4"/>
      <c r="F14" s="4"/>
      <c r="G14" s="9"/>
      <c r="H14" s="10"/>
      <c r="I14" s="11"/>
      <c r="J14" s="10"/>
      <c r="K14" s="11"/>
      <c r="L14" s="11"/>
      <c r="M14" s="4"/>
    </row>
    <row r="15" spans="1:13" ht="15.75" thickBot="1" x14ac:dyDescent="0.3">
      <c r="A15" s="24"/>
      <c r="B15" s="4" t="s">
        <v>3</v>
      </c>
      <c r="C15" s="4" t="s">
        <v>28</v>
      </c>
      <c r="D15" s="25"/>
      <c r="E15" s="4">
        <v>100</v>
      </c>
      <c r="F15" s="4">
        <f t="shared" ref="F15:F17" si="1">+D15*E15</f>
        <v>0</v>
      </c>
      <c r="G15" s="9">
        <f>+(F15+F16+F17)/300</f>
        <v>0</v>
      </c>
      <c r="H15" s="24"/>
      <c r="I15" s="9">
        <f>+H15/3000</f>
        <v>0</v>
      </c>
      <c r="J15" s="24"/>
      <c r="K15" s="24"/>
      <c r="L15" s="11">
        <f>+J15-K15</f>
        <v>0</v>
      </c>
      <c r="M15" s="4"/>
    </row>
    <row r="16" spans="1:13" x14ac:dyDescent="0.25">
      <c r="A16" s="4"/>
      <c r="B16" s="4"/>
      <c r="C16" s="4" t="s">
        <v>37</v>
      </c>
      <c r="D16" s="23"/>
      <c r="E16" s="4">
        <v>300</v>
      </c>
      <c r="F16" s="4">
        <f t="shared" si="1"/>
        <v>0</v>
      </c>
      <c r="G16" s="9" t="s">
        <v>45</v>
      </c>
      <c r="H16" s="10"/>
      <c r="I16" s="11"/>
      <c r="J16" s="10"/>
      <c r="K16" s="11"/>
      <c r="L16" s="11"/>
      <c r="M16" s="4"/>
    </row>
    <row r="17" spans="1:13" ht="15.75" thickBot="1" x14ac:dyDescent="0.3">
      <c r="A17" s="4"/>
      <c r="B17" s="4"/>
      <c r="C17" s="4" t="s">
        <v>38</v>
      </c>
      <c r="D17" s="22"/>
      <c r="E17" s="4">
        <v>300</v>
      </c>
      <c r="F17" s="4">
        <f t="shared" si="1"/>
        <v>0</v>
      </c>
      <c r="G17" s="9" t="s">
        <v>45</v>
      </c>
      <c r="H17" s="10"/>
      <c r="I17" s="11"/>
      <c r="J17" s="10"/>
      <c r="K17" s="11"/>
      <c r="L17" s="11"/>
      <c r="M17" s="4"/>
    </row>
    <row r="18" spans="1:13" ht="15.75" thickBot="1" x14ac:dyDescent="0.3">
      <c r="A18" s="4"/>
      <c r="B18" s="4"/>
      <c r="C18" s="4"/>
      <c r="D18" s="4"/>
      <c r="E18" s="4"/>
      <c r="F18" s="4"/>
      <c r="G18" s="9"/>
      <c r="H18" s="10"/>
      <c r="I18" s="11"/>
      <c r="J18" s="10"/>
      <c r="K18" s="11"/>
      <c r="L18" s="11"/>
      <c r="M18" s="4"/>
    </row>
    <row r="19" spans="1:13" ht="15.75" thickBot="1" x14ac:dyDescent="0.3">
      <c r="A19" s="24"/>
      <c r="B19" s="4" t="s">
        <v>4</v>
      </c>
      <c r="C19" s="4" t="s">
        <v>29</v>
      </c>
      <c r="D19" s="25"/>
      <c r="E19" s="4">
        <v>75</v>
      </c>
      <c r="F19" s="4">
        <f t="shared" ref="F19:F20" si="2">+D19*E19</f>
        <v>0</v>
      </c>
      <c r="G19" s="9">
        <f>+(F19+F20)/300</f>
        <v>0</v>
      </c>
      <c r="H19" s="24"/>
      <c r="I19" s="9">
        <f>+H19/3000</f>
        <v>0</v>
      </c>
      <c r="J19" s="24"/>
      <c r="K19" s="24"/>
      <c r="L19" s="11">
        <f>+J19-K19</f>
        <v>0</v>
      </c>
      <c r="M19" s="4"/>
    </row>
    <row r="20" spans="1:13" ht="15.75" thickBot="1" x14ac:dyDescent="0.3">
      <c r="A20" s="4"/>
      <c r="B20" s="4"/>
      <c r="C20" s="4" t="s">
        <v>27</v>
      </c>
      <c r="D20" s="22"/>
      <c r="E20" s="4">
        <v>20</v>
      </c>
      <c r="F20" s="4">
        <f t="shared" si="2"/>
        <v>0</v>
      </c>
      <c r="G20" s="9" t="s">
        <v>45</v>
      </c>
      <c r="H20" s="10"/>
      <c r="I20" s="11"/>
      <c r="J20" s="10"/>
      <c r="K20" s="11"/>
      <c r="L20" s="11"/>
      <c r="M20" s="4"/>
    </row>
    <row r="21" spans="1:13" ht="15.75" thickBot="1" x14ac:dyDescent="0.3">
      <c r="A21" s="4"/>
      <c r="B21" s="4"/>
      <c r="C21" s="4"/>
      <c r="D21" s="4"/>
      <c r="E21" s="4"/>
      <c r="F21" s="4"/>
      <c r="G21" s="9"/>
      <c r="H21" s="10"/>
      <c r="I21" s="11"/>
      <c r="J21" s="10"/>
      <c r="K21" s="11"/>
      <c r="L21" s="11"/>
      <c r="M21" s="4"/>
    </row>
    <row r="22" spans="1:13" ht="15.75" thickBot="1" x14ac:dyDescent="0.3">
      <c r="A22" s="24"/>
      <c r="B22" s="12" t="s">
        <v>102</v>
      </c>
      <c r="C22" s="4" t="s">
        <v>43</v>
      </c>
      <c r="D22" s="25"/>
      <c r="E22" s="4">
        <v>100</v>
      </c>
      <c r="F22" s="4">
        <f>300+(D22*E22)</f>
        <v>300</v>
      </c>
      <c r="G22" s="9">
        <f>+(F22+F23)/300</f>
        <v>1</v>
      </c>
      <c r="H22" s="24"/>
      <c r="I22" s="9">
        <f>+H22/3000</f>
        <v>0</v>
      </c>
      <c r="J22" s="24"/>
      <c r="K22" s="24"/>
      <c r="L22" s="11">
        <f>+J22-K22</f>
        <v>0</v>
      </c>
      <c r="M22" s="4"/>
    </row>
    <row r="23" spans="1:13" ht="15.75" thickBot="1" x14ac:dyDescent="0.3">
      <c r="A23" s="4"/>
      <c r="B23" s="12" t="s">
        <v>45</v>
      </c>
      <c r="C23" s="4" t="s">
        <v>44</v>
      </c>
      <c r="D23" s="22"/>
      <c r="E23" s="4">
        <v>500</v>
      </c>
      <c r="F23" s="4">
        <f>+D23*E23</f>
        <v>0</v>
      </c>
      <c r="G23" s="9" t="s">
        <v>45</v>
      </c>
      <c r="H23" s="10"/>
      <c r="I23" s="11" t="s">
        <v>45</v>
      </c>
      <c r="J23" s="10"/>
      <c r="K23" s="11"/>
      <c r="L23" s="11"/>
      <c r="M23" s="4"/>
    </row>
    <row r="24" spans="1:13" ht="15.75" thickBot="1" x14ac:dyDescent="0.3">
      <c r="A24" s="4"/>
      <c r="B24" s="4"/>
      <c r="C24" s="4"/>
      <c r="D24" s="4"/>
      <c r="E24" s="4"/>
      <c r="F24" s="4"/>
      <c r="G24" s="9"/>
      <c r="H24" s="10"/>
      <c r="I24" s="11"/>
      <c r="J24" s="10"/>
      <c r="K24" s="11"/>
      <c r="L24" s="11"/>
      <c r="M24" s="4"/>
    </row>
    <row r="25" spans="1:13" ht="15.75" thickBot="1" x14ac:dyDescent="0.3">
      <c r="A25" s="24"/>
      <c r="B25" s="4" t="s">
        <v>7</v>
      </c>
      <c r="C25" s="4" t="s">
        <v>30</v>
      </c>
      <c r="D25" s="24"/>
      <c r="E25" s="4">
        <v>5</v>
      </c>
      <c r="F25" s="4">
        <f>+D25*E25</f>
        <v>0</v>
      </c>
      <c r="G25" s="9">
        <f>+F25/300</f>
        <v>0</v>
      </c>
      <c r="H25" s="24"/>
      <c r="I25" s="9">
        <f>+H25/3000</f>
        <v>0</v>
      </c>
      <c r="J25" s="24"/>
      <c r="K25" s="24"/>
      <c r="L25" s="11">
        <f>+J25-K25</f>
        <v>0</v>
      </c>
      <c r="M25" s="4"/>
    </row>
    <row r="26" spans="1:13" ht="15.75" thickBot="1" x14ac:dyDescent="0.3">
      <c r="A26" s="4"/>
      <c r="B26" s="4"/>
      <c r="C26" s="4"/>
      <c r="D26" s="4"/>
      <c r="E26" s="4"/>
      <c r="F26" s="4"/>
      <c r="G26" s="9"/>
      <c r="H26" s="10"/>
      <c r="I26" s="11"/>
      <c r="J26" s="10"/>
      <c r="K26" s="11"/>
      <c r="L26" s="11"/>
      <c r="M26" s="4"/>
    </row>
    <row r="27" spans="1:13" ht="15.75" thickBot="1" x14ac:dyDescent="0.3">
      <c r="A27" s="24"/>
      <c r="B27" s="4" t="s">
        <v>5</v>
      </c>
      <c r="C27" s="4" t="s">
        <v>31</v>
      </c>
      <c r="D27" s="24"/>
      <c r="E27" s="4">
        <v>250</v>
      </c>
      <c r="F27" s="4">
        <f>+D27*E27</f>
        <v>0</v>
      </c>
      <c r="G27" s="9">
        <f>+F27/300</f>
        <v>0</v>
      </c>
      <c r="H27" s="24"/>
      <c r="I27" s="9">
        <f>+H27/3000</f>
        <v>0</v>
      </c>
      <c r="J27" s="24"/>
      <c r="K27" s="24"/>
      <c r="L27" s="11">
        <f>+J27-K27</f>
        <v>0</v>
      </c>
      <c r="M27" s="4"/>
    </row>
    <row r="28" spans="1:13" ht="15.75" thickBot="1" x14ac:dyDescent="0.3">
      <c r="A28" s="4"/>
      <c r="B28" s="4"/>
      <c r="C28" s="4"/>
      <c r="D28" s="4"/>
      <c r="E28" s="4"/>
      <c r="F28" s="4"/>
      <c r="G28" s="9"/>
      <c r="H28" s="10"/>
      <c r="I28" s="11"/>
      <c r="J28" s="10"/>
      <c r="K28" s="11"/>
      <c r="L28" s="11"/>
      <c r="M28" s="4"/>
    </row>
    <row r="29" spans="1:13" ht="15.75" thickBot="1" x14ac:dyDescent="0.3">
      <c r="A29" s="24"/>
      <c r="B29" s="4" t="s">
        <v>8</v>
      </c>
      <c r="C29" s="4" t="s">
        <v>32</v>
      </c>
      <c r="D29" s="24"/>
      <c r="E29" s="4">
        <v>25</v>
      </c>
      <c r="F29" s="4">
        <f>+D29*E29</f>
        <v>0</v>
      </c>
      <c r="G29" s="9">
        <f>+F29/300</f>
        <v>0</v>
      </c>
      <c r="H29" s="24"/>
      <c r="I29" s="9">
        <f>+H29/3000</f>
        <v>0</v>
      </c>
      <c r="J29" s="24"/>
      <c r="K29" s="24"/>
      <c r="L29" s="11">
        <f>+J29-K29</f>
        <v>0</v>
      </c>
      <c r="M29" s="4"/>
    </row>
    <row r="30" spans="1:13" ht="15.75" thickBot="1" x14ac:dyDescent="0.3">
      <c r="A30" s="4"/>
      <c r="B30" s="4"/>
      <c r="C30" s="4"/>
      <c r="D30" s="4"/>
      <c r="E30" s="4"/>
      <c r="F30" s="4"/>
      <c r="G30" s="9"/>
      <c r="H30" s="10"/>
      <c r="I30" s="11"/>
      <c r="J30" s="10"/>
      <c r="K30" s="11"/>
      <c r="L30" s="11"/>
      <c r="M30" s="4"/>
    </row>
    <row r="31" spans="1:13" ht="15.75" thickBot="1" x14ac:dyDescent="0.3">
      <c r="A31" s="24"/>
      <c r="B31" s="4" t="s">
        <v>6</v>
      </c>
      <c r="C31" s="4" t="s">
        <v>33</v>
      </c>
      <c r="D31" s="24"/>
      <c r="E31" s="4">
        <v>15</v>
      </c>
      <c r="F31" s="4">
        <f>+D31*E31</f>
        <v>0</v>
      </c>
      <c r="G31" s="9">
        <f>+F31/300</f>
        <v>0</v>
      </c>
      <c r="H31" s="24"/>
      <c r="I31" s="9">
        <f>+H31/3000</f>
        <v>0</v>
      </c>
      <c r="J31" s="24"/>
      <c r="K31" s="24"/>
      <c r="L31" s="11">
        <f>+J31-K31</f>
        <v>0</v>
      </c>
      <c r="M31" s="4"/>
    </row>
    <row r="32" spans="1:13" x14ac:dyDescent="0.25">
      <c r="A32" s="16"/>
      <c r="B32" s="26"/>
      <c r="C32" s="26"/>
      <c r="D32" s="16"/>
      <c r="E32" s="26"/>
      <c r="F32" s="26"/>
      <c r="G32" s="27"/>
      <c r="H32" s="16"/>
      <c r="I32" s="27"/>
      <c r="J32" s="16"/>
      <c r="K32" s="16"/>
      <c r="L32" s="28"/>
      <c r="M32" s="4"/>
    </row>
    <row r="33" spans="1:13" ht="15.75" thickBot="1" x14ac:dyDescent="0.3">
      <c r="A33" s="22"/>
      <c r="B33" s="4" t="s">
        <v>9</v>
      </c>
      <c r="C33" s="4" t="s">
        <v>26</v>
      </c>
      <c r="D33" s="23"/>
      <c r="E33" s="4">
        <v>100</v>
      </c>
      <c r="F33" s="4">
        <f>+D33*E33</f>
        <v>0</v>
      </c>
      <c r="G33" s="9">
        <f>+(F33+F34)/300</f>
        <v>0</v>
      </c>
      <c r="H33" s="22"/>
      <c r="I33" s="9">
        <f>+H33/3000</f>
        <v>0</v>
      </c>
      <c r="J33" s="22"/>
      <c r="K33" s="22"/>
      <c r="L33" s="11">
        <f>+J33-K33</f>
        <v>0</v>
      </c>
      <c r="M33" s="4"/>
    </row>
    <row r="34" spans="1:13" ht="15.75" thickBot="1" x14ac:dyDescent="0.3">
      <c r="A34" s="4"/>
      <c r="B34" s="4"/>
      <c r="C34" s="4" t="s">
        <v>27</v>
      </c>
      <c r="D34" s="22"/>
      <c r="E34" s="4">
        <v>20</v>
      </c>
      <c r="F34" s="4">
        <f>+D34*E34</f>
        <v>0</v>
      </c>
      <c r="G34" s="9" t="s">
        <v>45</v>
      </c>
      <c r="H34" s="10"/>
      <c r="I34" s="11"/>
      <c r="J34" s="10"/>
      <c r="K34" s="11"/>
      <c r="L34" s="11"/>
      <c r="M34" s="4"/>
    </row>
    <row r="35" spans="1:13" ht="15.75" thickBot="1" x14ac:dyDescent="0.3">
      <c r="A35" s="4"/>
      <c r="B35" s="4"/>
      <c r="C35" s="4"/>
      <c r="D35" s="51"/>
      <c r="E35" s="4"/>
      <c r="F35" s="4"/>
      <c r="G35" s="9"/>
      <c r="H35" s="10"/>
      <c r="I35" s="11"/>
      <c r="J35" s="10"/>
      <c r="K35" s="11"/>
      <c r="L35" s="11"/>
      <c r="M35" s="4"/>
    </row>
    <row r="36" spans="1:13" ht="15.75" thickBot="1" x14ac:dyDescent="0.3">
      <c r="A36" s="24"/>
      <c r="B36" s="4" t="s">
        <v>10</v>
      </c>
      <c r="C36" s="4" t="s">
        <v>34</v>
      </c>
      <c r="D36" s="24"/>
      <c r="E36" s="4">
        <v>0.1</v>
      </c>
      <c r="F36" s="4">
        <f>+D36*E36</f>
        <v>0</v>
      </c>
      <c r="G36" s="9">
        <f>+F36/300</f>
        <v>0</v>
      </c>
      <c r="H36" s="24"/>
      <c r="I36" s="9">
        <f>+H36/3000</f>
        <v>0</v>
      </c>
      <c r="J36" s="24"/>
      <c r="K36" s="24"/>
      <c r="L36" s="11">
        <f>+J36-K36</f>
        <v>0</v>
      </c>
      <c r="M36" s="4"/>
    </row>
    <row r="37" spans="1:13" ht="15.75" thickBot="1" x14ac:dyDescent="0.3">
      <c r="A37" s="4"/>
      <c r="B37" s="11"/>
      <c r="C37" s="4"/>
      <c r="D37" s="4"/>
      <c r="E37" s="4"/>
      <c r="F37" s="4"/>
      <c r="G37" s="9"/>
      <c r="H37" s="10"/>
      <c r="I37" s="11"/>
      <c r="J37" s="10"/>
      <c r="K37" s="11"/>
      <c r="L37" s="11"/>
      <c r="M37" s="4"/>
    </row>
    <row r="38" spans="1:13" ht="15.75" thickBot="1" x14ac:dyDescent="0.3">
      <c r="A38" s="24"/>
      <c r="B38" s="12" t="s">
        <v>46</v>
      </c>
      <c r="C38" s="4" t="s">
        <v>27</v>
      </c>
      <c r="D38" s="24"/>
      <c r="E38" s="4">
        <v>25</v>
      </c>
      <c r="F38" s="4">
        <f>+D38*E38</f>
        <v>0</v>
      </c>
      <c r="G38" s="9">
        <f>+F38/300</f>
        <v>0</v>
      </c>
      <c r="H38" s="24"/>
      <c r="I38" s="9">
        <f>+H38/3000</f>
        <v>0</v>
      </c>
      <c r="J38" s="24"/>
      <c r="K38" s="24"/>
      <c r="L38" s="11">
        <f>+J38-K38</f>
        <v>0</v>
      </c>
      <c r="M38" s="4"/>
    </row>
    <row r="39" spans="1:13" ht="15.75" thickBot="1" x14ac:dyDescent="0.3">
      <c r="A39" s="4"/>
      <c r="B39" s="12"/>
      <c r="C39" s="4"/>
      <c r="D39" s="4"/>
      <c r="E39" s="4"/>
      <c r="F39" s="4"/>
      <c r="G39" s="9"/>
      <c r="H39" s="10"/>
      <c r="I39" s="11"/>
      <c r="J39" s="10"/>
      <c r="K39" s="11"/>
      <c r="L39" s="11"/>
      <c r="M39" s="4"/>
    </row>
    <row r="40" spans="1:13" ht="15.75" thickBot="1" x14ac:dyDescent="0.3">
      <c r="A40" s="24"/>
      <c r="B40" s="12" t="s">
        <v>47</v>
      </c>
      <c r="C40" s="4" t="s">
        <v>27</v>
      </c>
      <c r="D40" s="24"/>
      <c r="E40" s="4">
        <v>35</v>
      </c>
      <c r="F40" s="4">
        <f>+D40*E40</f>
        <v>0</v>
      </c>
      <c r="G40" s="9">
        <f>+F40/300</f>
        <v>0</v>
      </c>
      <c r="H40" s="24"/>
      <c r="I40" s="9">
        <f>+H40/3000</f>
        <v>0</v>
      </c>
      <c r="J40" s="24"/>
      <c r="K40" s="24"/>
      <c r="L40" s="11">
        <f>+J40-K40</f>
        <v>0</v>
      </c>
      <c r="M40" s="4"/>
    </row>
    <row r="41" spans="1:13" ht="15.75" thickBot="1" x14ac:dyDescent="0.3">
      <c r="A41" s="4"/>
      <c r="B41" s="4"/>
      <c r="C41" s="4"/>
      <c r="D41" s="4"/>
      <c r="E41" s="4"/>
      <c r="F41" s="4"/>
      <c r="G41" s="9"/>
      <c r="H41" s="10"/>
      <c r="I41" s="4"/>
      <c r="J41" s="10"/>
      <c r="K41" s="11"/>
      <c r="L41" s="11"/>
      <c r="M41" s="4"/>
    </row>
    <row r="42" spans="1:13" ht="15.75" thickBot="1" x14ac:dyDescent="0.3">
      <c r="A42" s="24"/>
      <c r="B42" s="12" t="s">
        <v>49</v>
      </c>
      <c r="C42" s="4" t="s">
        <v>25</v>
      </c>
      <c r="D42" s="25"/>
      <c r="E42" s="4">
        <v>35</v>
      </c>
      <c r="F42" s="4">
        <f>+D42*E42</f>
        <v>0</v>
      </c>
      <c r="G42" s="9">
        <f>+(F42+F43+F44)/300</f>
        <v>0</v>
      </c>
      <c r="H42" s="24"/>
      <c r="I42" s="9">
        <f>+H42/3000</f>
        <v>0</v>
      </c>
      <c r="J42" s="24"/>
      <c r="K42" s="24"/>
      <c r="L42" s="11">
        <f>+J42-K42</f>
        <v>0</v>
      </c>
      <c r="M42" s="4"/>
    </row>
    <row r="43" spans="1:13" x14ac:dyDescent="0.25">
      <c r="A43" s="4"/>
      <c r="B43" s="12"/>
      <c r="C43" s="4" t="s">
        <v>27</v>
      </c>
      <c r="D43" s="23"/>
      <c r="E43" s="4">
        <v>20</v>
      </c>
      <c r="F43" s="4">
        <f>+D43*E43</f>
        <v>0</v>
      </c>
      <c r="G43" s="9" t="s">
        <v>45</v>
      </c>
      <c r="H43" s="10"/>
      <c r="I43" s="11"/>
      <c r="J43" s="10"/>
      <c r="K43" s="11"/>
      <c r="L43" s="11"/>
      <c r="M43" s="4"/>
    </row>
    <row r="44" spans="1:13" ht="15.75" thickBot="1" x14ac:dyDescent="0.3">
      <c r="A44" s="4"/>
      <c r="B44" s="12"/>
      <c r="C44" s="4" t="s">
        <v>38</v>
      </c>
      <c r="D44" s="22"/>
      <c r="E44" s="4">
        <v>300</v>
      </c>
      <c r="F44" s="4">
        <f>+D44*E44</f>
        <v>0</v>
      </c>
      <c r="G44" s="9" t="s">
        <v>45</v>
      </c>
      <c r="H44" s="10"/>
      <c r="I44" s="11"/>
      <c r="J44" s="10"/>
      <c r="K44" s="11"/>
      <c r="L44" s="11"/>
      <c r="M44" s="4"/>
    </row>
    <row r="45" spans="1:13" ht="15.75" thickBot="1" x14ac:dyDescent="0.3">
      <c r="A45" s="4"/>
      <c r="B45" s="12"/>
      <c r="C45" s="4"/>
      <c r="D45" s="4"/>
      <c r="E45" s="4"/>
      <c r="F45" s="4"/>
      <c r="G45" s="9"/>
      <c r="H45" s="10"/>
      <c r="I45" s="11"/>
      <c r="J45" s="10"/>
      <c r="K45" s="11"/>
      <c r="L45" s="11"/>
      <c r="M45" s="4"/>
    </row>
    <row r="46" spans="1:13" ht="15.75" thickBot="1" x14ac:dyDescent="0.3">
      <c r="A46" s="24"/>
      <c r="B46" s="12" t="s">
        <v>50</v>
      </c>
      <c r="C46" s="4" t="s">
        <v>25</v>
      </c>
      <c r="D46" s="25"/>
      <c r="E46" s="4">
        <v>50</v>
      </c>
      <c r="F46" s="4">
        <f>+D46*E46</f>
        <v>0</v>
      </c>
      <c r="G46" s="9">
        <f>+(F46+F47+F48)/300</f>
        <v>0</v>
      </c>
      <c r="H46" s="24"/>
      <c r="I46" s="9">
        <f>+H46/3000</f>
        <v>0</v>
      </c>
      <c r="J46" s="24"/>
      <c r="K46" s="24"/>
      <c r="L46" s="11">
        <f>+J46-K46</f>
        <v>0</v>
      </c>
      <c r="M46" s="4"/>
    </row>
    <row r="47" spans="1:13" x14ac:dyDescent="0.25">
      <c r="A47" s="4"/>
      <c r="B47" s="12"/>
      <c r="C47" s="4" t="s">
        <v>27</v>
      </c>
      <c r="D47" s="23"/>
      <c r="E47" s="4">
        <v>20</v>
      </c>
      <c r="F47" s="4">
        <f>+D47*E47</f>
        <v>0</v>
      </c>
      <c r="G47" s="9" t="s">
        <v>45</v>
      </c>
      <c r="H47" s="10"/>
      <c r="I47" s="11"/>
      <c r="J47" s="10"/>
      <c r="K47" s="11"/>
      <c r="L47" s="11"/>
      <c r="M47" s="4"/>
    </row>
    <row r="48" spans="1:13" ht="15.75" thickBot="1" x14ac:dyDescent="0.3">
      <c r="A48" s="4"/>
      <c r="B48" s="12"/>
      <c r="C48" s="4" t="s">
        <v>38</v>
      </c>
      <c r="D48" s="22"/>
      <c r="E48" s="4">
        <v>300</v>
      </c>
      <c r="F48" s="4">
        <f>+D48*E48</f>
        <v>0</v>
      </c>
      <c r="G48" s="9" t="s">
        <v>45</v>
      </c>
      <c r="H48" s="10"/>
      <c r="I48" s="11"/>
      <c r="J48" s="10"/>
      <c r="K48" s="11"/>
      <c r="L48" s="11"/>
      <c r="M48" s="4"/>
    </row>
    <row r="49" spans="1:13" ht="15.75" thickBot="1" x14ac:dyDescent="0.3">
      <c r="A49" s="4"/>
      <c r="B49" s="12"/>
      <c r="C49" s="4"/>
      <c r="D49" s="4"/>
      <c r="E49" s="4"/>
      <c r="F49" s="4"/>
      <c r="G49" s="9"/>
      <c r="H49" s="10"/>
      <c r="I49" s="11"/>
      <c r="J49" s="10"/>
      <c r="K49" s="11"/>
      <c r="L49" s="11"/>
      <c r="M49" s="4"/>
    </row>
    <row r="50" spans="1:13" ht="15.75" thickBot="1" x14ac:dyDescent="0.3">
      <c r="A50" s="24"/>
      <c r="B50" s="12" t="s">
        <v>51</v>
      </c>
      <c r="C50" s="4" t="s">
        <v>25</v>
      </c>
      <c r="D50" s="25"/>
      <c r="E50" s="4">
        <v>75</v>
      </c>
      <c r="F50" s="4">
        <f>+D50*E50</f>
        <v>0</v>
      </c>
      <c r="G50" s="9">
        <f>+(F50+F51+F52)/300</f>
        <v>0</v>
      </c>
      <c r="H50" s="24"/>
      <c r="I50" s="9">
        <f>+H50/3000</f>
        <v>0</v>
      </c>
      <c r="J50" s="24"/>
      <c r="K50" s="24"/>
      <c r="L50" s="11">
        <f>+J50-K50</f>
        <v>0</v>
      </c>
      <c r="M50" s="4"/>
    </row>
    <row r="51" spans="1:13" x14ac:dyDescent="0.25">
      <c r="A51" s="4"/>
      <c r="B51" s="12"/>
      <c r="C51" s="4" t="s">
        <v>27</v>
      </c>
      <c r="D51" s="23"/>
      <c r="E51" s="4">
        <v>20</v>
      </c>
      <c r="F51" s="4">
        <f>+D51*E51</f>
        <v>0</v>
      </c>
      <c r="G51" s="9" t="s">
        <v>45</v>
      </c>
      <c r="H51" s="10"/>
      <c r="I51" s="11"/>
      <c r="J51" s="10"/>
      <c r="K51" s="11"/>
      <c r="L51" s="11"/>
      <c r="M51" s="4"/>
    </row>
    <row r="52" spans="1:13" ht="15.75" thickBot="1" x14ac:dyDescent="0.3">
      <c r="A52" s="4"/>
      <c r="B52" s="12"/>
      <c r="C52" s="4" t="s">
        <v>38</v>
      </c>
      <c r="D52" s="22"/>
      <c r="E52" s="4">
        <v>300</v>
      </c>
      <c r="F52" s="4">
        <f>+D52*E52</f>
        <v>0</v>
      </c>
      <c r="G52" s="9" t="s">
        <v>45</v>
      </c>
      <c r="H52" s="10"/>
      <c r="I52" s="11"/>
      <c r="J52" s="10"/>
      <c r="K52" s="11"/>
      <c r="L52" s="11"/>
      <c r="M52" s="4"/>
    </row>
    <row r="53" spans="1:13" x14ac:dyDescent="0.25">
      <c r="A53" s="4"/>
      <c r="B53" s="12"/>
      <c r="C53" s="4"/>
      <c r="D53" s="4"/>
      <c r="E53" s="4"/>
      <c r="F53" s="4"/>
      <c r="G53" s="9"/>
      <c r="H53" s="10"/>
      <c r="I53" s="11"/>
      <c r="J53" s="10"/>
      <c r="K53" s="11"/>
      <c r="L53" s="11"/>
      <c r="M53" s="4"/>
    </row>
    <row r="54" spans="1:13" x14ac:dyDescent="0.25">
      <c r="A54" s="4"/>
      <c r="B54" s="12"/>
      <c r="C54" s="4"/>
      <c r="D54" s="4"/>
      <c r="E54" s="4"/>
      <c r="F54" s="4"/>
      <c r="G54" s="9"/>
      <c r="H54" s="10"/>
      <c r="I54" s="11"/>
      <c r="J54" s="10"/>
      <c r="K54" s="11"/>
      <c r="L54" s="11"/>
      <c r="M54" s="4"/>
    </row>
    <row r="55" spans="1:13" ht="15.75" thickBot="1" x14ac:dyDescent="0.3">
      <c r="A55" s="4"/>
      <c r="B55" s="12"/>
      <c r="C55" s="4"/>
      <c r="D55" s="4"/>
      <c r="E55" s="4"/>
      <c r="F55" s="4"/>
      <c r="G55" s="9"/>
      <c r="H55" s="10"/>
      <c r="I55" s="11"/>
      <c r="J55" s="10"/>
      <c r="K55" s="11"/>
      <c r="L55" s="11"/>
      <c r="M55" s="4"/>
    </row>
    <row r="56" spans="1:13" ht="15.75" thickBot="1" x14ac:dyDescent="0.3">
      <c r="A56" s="24"/>
      <c r="B56" s="12" t="s">
        <v>48</v>
      </c>
      <c r="C56" s="4" t="s">
        <v>25</v>
      </c>
      <c r="D56" s="25"/>
      <c r="E56" s="4">
        <v>30</v>
      </c>
      <c r="F56" s="4">
        <f>+D56*E56</f>
        <v>0</v>
      </c>
      <c r="G56" s="9">
        <f>+(F56+F57+F58)/300</f>
        <v>0</v>
      </c>
      <c r="H56" s="24"/>
      <c r="I56" s="9">
        <f>+H56/3000</f>
        <v>0</v>
      </c>
      <c r="J56" s="24"/>
      <c r="K56" s="24"/>
      <c r="L56" s="11">
        <f>+J56-K56</f>
        <v>0</v>
      </c>
      <c r="M56" s="4"/>
    </row>
    <row r="57" spans="1:13" x14ac:dyDescent="0.25">
      <c r="A57" s="4"/>
      <c r="B57" s="12"/>
      <c r="C57" s="4" t="s">
        <v>27</v>
      </c>
      <c r="D57" s="23"/>
      <c r="E57" s="4">
        <v>20</v>
      </c>
      <c r="F57" s="4">
        <f>+D57*E57</f>
        <v>0</v>
      </c>
      <c r="G57" s="9" t="s">
        <v>45</v>
      </c>
      <c r="H57" s="10"/>
      <c r="I57" s="11"/>
      <c r="J57" s="10"/>
      <c r="K57" s="11"/>
      <c r="L57" s="11"/>
      <c r="M57" s="4"/>
    </row>
    <row r="58" spans="1:13" ht="15.75" thickBot="1" x14ac:dyDescent="0.3">
      <c r="A58" s="4"/>
      <c r="B58" s="12"/>
      <c r="C58" s="4" t="s">
        <v>38</v>
      </c>
      <c r="D58" s="22"/>
      <c r="E58" s="4">
        <v>300</v>
      </c>
      <c r="F58" s="4">
        <f>+D58*E58</f>
        <v>0</v>
      </c>
      <c r="G58" s="9" t="s">
        <v>45</v>
      </c>
      <c r="H58" s="10"/>
      <c r="I58" s="11"/>
      <c r="J58" s="10"/>
      <c r="K58" s="11"/>
      <c r="L58" s="11"/>
      <c r="M58" s="4"/>
    </row>
    <row r="59" spans="1:13" x14ac:dyDescent="0.25">
      <c r="A59" s="4"/>
      <c r="B59" s="12"/>
      <c r="C59" s="4"/>
      <c r="D59" s="4"/>
      <c r="E59" s="4"/>
      <c r="F59" s="4"/>
      <c r="G59" s="9"/>
      <c r="H59" s="10"/>
      <c r="I59" s="11"/>
      <c r="J59" s="10"/>
      <c r="K59" s="11"/>
      <c r="L59" s="11"/>
      <c r="M59" s="4"/>
    </row>
    <row r="60" spans="1:13" ht="15.75" thickBot="1" x14ac:dyDescent="0.3">
      <c r="A60" s="4"/>
      <c r="B60" s="12"/>
      <c r="C60" s="4"/>
      <c r="D60" s="4"/>
      <c r="E60" s="4"/>
      <c r="F60" s="4"/>
      <c r="G60" s="9"/>
      <c r="H60" s="10"/>
      <c r="I60" s="11"/>
      <c r="J60" s="10"/>
      <c r="K60" s="11"/>
      <c r="L60" s="11"/>
      <c r="M60" s="4"/>
    </row>
    <row r="61" spans="1:13" ht="15.75" thickBot="1" x14ac:dyDescent="0.3">
      <c r="A61" s="24"/>
      <c r="B61" s="12" t="s">
        <v>52</v>
      </c>
      <c r="C61" s="4" t="s">
        <v>35</v>
      </c>
      <c r="D61" s="25"/>
      <c r="E61" s="4">
        <v>50</v>
      </c>
      <c r="F61" s="4">
        <f>+D61*E61</f>
        <v>0</v>
      </c>
      <c r="G61" s="9">
        <f>+(F61+F62+F63)/300</f>
        <v>0</v>
      </c>
      <c r="H61" s="24"/>
      <c r="I61" s="9">
        <f>+H61/3000</f>
        <v>0</v>
      </c>
      <c r="J61" s="24"/>
      <c r="K61" s="24"/>
      <c r="L61" s="11">
        <f>+J61-K61</f>
        <v>0</v>
      </c>
      <c r="M61" s="4"/>
    </row>
    <row r="62" spans="1:13" x14ac:dyDescent="0.25">
      <c r="A62" s="4"/>
      <c r="B62" s="12"/>
      <c r="C62" s="4" t="s">
        <v>27</v>
      </c>
      <c r="D62" s="23"/>
      <c r="E62" s="4">
        <v>20</v>
      </c>
      <c r="F62" s="4">
        <f>+D62*E62</f>
        <v>0</v>
      </c>
      <c r="G62" s="9" t="s">
        <v>45</v>
      </c>
      <c r="H62" s="10"/>
      <c r="I62" s="11"/>
      <c r="J62" s="10"/>
      <c r="K62" s="11"/>
      <c r="L62" s="11"/>
      <c r="M62" s="4"/>
    </row>
    <row r="63" spans="1:13" ht="15.75" thickBot="1" x14ac:dyDescent="0.3">
      <c r="A63" s="4"/>
      <c r="B63" s="12"/>
      <c r="C63" s="4" t="s">
        <v>38</v>
      </c>
      <c r="D63" s="22"/>
      <c r="E63" s="4">
        <v>300</v>
      </c>
      <c r="F63" s="4">
        <f>+D63*E63</f>
        <v>0</v>
      </c>
      <c r="G63" s="9" t="s">
        <v>45</v>
      </c>
      <c r="H63" s="10"/>
      <c r="I63" s="11"/>
      <c r="J63" s="10"/>
      <c r="K63" s="11"/>
      <c r="L63" s="11"/>
      <c r="M63" s="4"/>
    </row>
    <row r="64" spans="1:13" ht="15.75" thickBot="1" x14ac:dyDescent="0.3">
      <c r="A64" s="4"/>
      <c r="B64" s="12"/>
      <c r="C64" s="4"/>
      <c r="D64" s="4"/>
      <c r="E64" s="4"/>
      <c r="F64" s="4"/>
      <c r="G64" s="9"/>
      <c r="H64" s="10"/>
      <c r="I64" s="11"/>
      <c r="J64" s="10"/>
      <c r="K64" s="11"/>
      <c r="L64" s="11"/>
      <c r="M64" s="4"/>
    </row>
    <row r="65" spans="1:13" ht="15.75" thickBot="1" x14ac:dyDescent="0.3">
      <c r="A65" s="24"/>
      <c r="B65" s="12" t="s">
        <v>53</v>
      </c>
      <c r="C65" s="4" t="s">
        <v>34</v>
      </c>
      <c r="D65" s="25"/>
      <c r="E65" s="4">
        <v>0.5</v>
      </c>
      <c r="F65" s="4">
        <f>+D65*E65</f>
        <v>0</v>
      </c>
      <c r="G65" s="9">
        <f>+(F65+F66+F67)/300</f>
        <v>0</v>
      </c>
      <c r="H65" s="24"/>
      <c r="I65" s="9">
        <f>+H65/3000</f>
        <v>0</v>
      </c>
      <c r="J65" s="24"/>
      <c r="K65" s="24"/>
      <c r="L65" s="11">
        <f>+J65-K65</f>
        <v>0</v>
      </c>
      <c r="M65" s="4"/>
    </row>
    <row r="66" spans="1:13" x14ac:dyDescent="0.25">
      <c r="A66" s="4"/>
      <c r="B66" s="13"/>
      <c r="C66" s="4" t="s">
        <v>27</v>
      </c>
      <c r="D66" s="23"/>
      <c r="E66" s="4">
        <v>20</v>
      </c>
      <c r="F66" s="4">
        <f>+D66*E66</f>
        <v>0</v>
      </c>
      <c r="G66" s="9" t="s">
        <v>45</v>
      </c>
      <c r="H66" s="10"/>
      <c r="I66" s="11"/>
      <c r="J66" s="10"/>
      <c r="K66" s="11"/>
      <c r="L66" s="11"/>
      <c r="M66" s="4"/>
    </row>
    <row r="67" spans="1:13" ht="15.75" thickBot="1" x14ac:dyDescent="0.3">
      <c r="A67" s="4"/>
      <c r="B67" s="13"/>
      <c r="C67" s="4" t="s">
        <v>38</v>
      </c>
      <c r="D67" s="22"/>
      <c r="E67" s="4">
        <v>300</v>
      </c>
      <c r="F67" s="4">
        <f>+D67*E67</f>
        <v>0</v>
      </c>
      <c r="G67" s="9" t="s">
        <v>45</v>
      </c>
      <c r="H67" s="10"/>
      <c r="I67" s="11"/>
      <c r="J67" s="10"/>
      <c r="K67" s="11"/>
      <c r="L67" s="11"/>
      <c r="M67" s="4"/>
    </row>
    <row r="68" spans="1:13" ht="15.75" thickBot="1" x14ac:dyDescent="0.3">
      <c r="A68" s="4"/>
      <c r="B68" s="13"/>
      <c r="C68" s="4"/>
      <c r="D68" s="4"/>
      <c r="E68" s="4"/>
      <c r="F68" s="4"/>
      <c r="G68" s="9"/>
      <c r="H68" s="10"/>
      <c r="I68" s="11"/>
      <c r="J68" s="10"/>
      <c r="K68" s="11"/>
      <c r="L68" s="11"/>
      <c r="M68" s="4"/>
    </row>
    <row r="69" spans="1:13" ht="15.75" thickBot="1" x14ac:dyDescent="0.3">
      <c r="A69" s="24"/>
      <c r="B69" s="12" t="s">
        <v>11</v>
      </c>
      <c r="C69" s="4" t="s">
        <v>34</v>
      </c>
      <c r="D69" s="24"/>
      <c r="E69" s="4">
        <v>0.1</v>
      </c>
      <c r="F69" s="4">
        <f>+D69*E69</f>
        <v>0</v>
      </c>
      <c r="G69" s="9">
        <f>+F69/300</f>
        <v>0</v>
      </c>
      <c r="H69" s="24"/>
      <c r="I69" s="9">
        <f>+H69/3000</f>
        <v>0</v>
      </c>
      <c r="J69" s="24"/>
      <c r="K69" s="24"/>
      <c r="L69" s="11">
        <f>+J69-K69</f>
        <v>0</v>
      </c>
      <c r="M69" s="4"/>
    </row>
    <row r="70" spans="1:13" ht="15.75" thickBot="1" x14ac:dyDescent="0.3">
      <c r="A70" s="4"/>
      <c r="B70" s="14"/>
      <c r="C70" s="4"/>
      <c r="D70" s="4"/>
      <c r="E70" s="4"/>
      <c r="F70" s="4"/>
      <c r="G70" s="9"/>
      <c r="H70" s="10"/>
      <c r="I70" s="11"/>
      <c r="J70" s="10"/>
      <c r="K70" s="11"/>
      <c r="L70" s="11"/>
      <c r="M70" s="4"/>
    </row>
    <row r="71" spans="1:13" ht="15.75" thickBot="1" x14ac:dyDescent="0.3">
      <c r="A71" s="24"/>
      <c r="B71" s="12" t="s">
        <v>95</v>
      </c>
      <c r="C71" s="4" t="s">
        <v>43</v>
      </c>
      <c r="D71" s="24"/>
      <c r="E71" s="4">
        <v>150</v>
      </c>
      <c r="F71" s="4">
        <f>425+(D71*E71)</f>
        <v>425</v>
      </c>
      <c r="G71" s="9">
        <f>+F71/300</f>
        <v>1.4166666666666667</v>
      </c>
      <c r="H71" s="24"/>
      <c r="I71" s="9">
        <f>+H71/3000</f>
        <v>0</v>
      </c>
      <c r="J71" s="24"/>
      <c r="K71" s="24"/>
      <c r="L71" s="11">
        <f>+J71-K71</f>
        <v>0</v>
      </c>
      <c r="M71" s="4"/>
    </row>
    <row r="72" spans="1:13" ht="15.75" thickBot="1" x14ac:dyDescent="0.3">
      <c r="A72" s="4"/>
      <c r="B72" s="12"/>
      <c r="C72" s="4"/>
      <c r="D72" s="4"/>
      <c r="E72" s="4"/>
      <c r="F72" s="4"/>
      <c r="G72" s="9"/>
      <c r="H72" s="10"/>
      <c r="I72" s="11"/>
      <c r="J72" s="10"/>
      <c r="K72" s="11"/>
      <c r="L72" s="11"/>
      <c r="M72" s="4"/>
    </row>
    <row r="73" spans="1:13" ht="15.75" thickBot="1" x14ac:dyDescent="0.3">
      <c r="A73" s="24"/>
      <c r="B73" s="12" t="s">
        <v>96</v>
      </c>
      <c r="C73" s="4" t="s">
        <v>43</v>
      </c>
      <c r="D73" s="25"/>
      <c r="E73" s="4">
        <v>150</v>
      </c>
      <c r="F73" s="4">
        <f>425+(D73*E73)</f>
        <v>425</v>
      </c>
      <c r="G73" s="9">
        <f>+(F73+F74)/300</f>
        <v>1.4166666666666667</v>
      </c>
      <c r="H73" s="24"/>
      <c r="I73" s="9">
        <f>+H73/3000</f>
        <v>0</v>
      </c>
      <c r="J73" s="24"/>
      <c r="K73" s="24"/>
      <c r="L73" s="11">
        <f>+J73-K73</f>
        <v>0</v>
      </c>
      <c r="M73" s="4"/>
    </row>
    <row r="74" spans="1:13" ht="15.75" thickBot="1" x14ac:dyDescent="0.3">
      <c r="A74" s="4"/>
      <c r="B74" s="12"/>
      <c r="C74" s="4" t="s">
        <v>44</v>
      </c>
      <c r="D74" s="22"/>
      <c r="E74" s="4">
        <v>500</v>
      </c>
      <c r="F74" s="4">
        <f>+D74*E74</f>
        <v>0</v>
      </c>
      <c r="G74" s="9"/>
      <c r="H74" s="10"/>
      <c r="I74" s="11"/>
      <c r="J74" s="10"/>
      <c r="K74" s="11"/>
      <c r="L74" s="11"/>
      <c r="M74" s="4"/>
    </row>
    <row r="75" spans="1:13" ht="15.75" thickBot="1" x14ac:dyDescent="0.3">
      <c r="A75" s="4"/>
      <c r="B75" s="12"/>
      <c r="C75" s="4"/>
      <c r="D75" s="4"/>
      <c r="E75" s="4"/>
      <c r="F75" s="4"/>
      <c r="G75" s="9"/>
      <c r="H75" s="10"/>
      <c r="I75" s="11"/>
      <c r="J75" s="10"/>
      <c r="K75" s="11"/>
      <c r="L75" s="11"/>
      <c r="M75" s="4"/>
    </row>
    <row r="76" spans="1:13" ht="15.75" thickBot="1" x14ac:dyDescent="0.3">
      <c r="A76" s="24"/>
      <c r="B76" s="12" t="s">
        <v>97</v>
      </c>
      <c r="C76" s="4" t="s">
        <v>43</v>
      </c>
      <c r="D76" s="24"/>
      <c r="E76" s="4">
        <v>100</v>
      </c>
      <c r="F76" s="4">
        <f>300+(D76*E76)</f>
        <v>300</v>
      </c>
      <c r="G76" s="9">
        <f>+F76/300</f>
        <v>1</v>
      </c>
      <c r="H76" s="24"/>
      <c r="I76" s="9">
        <f>+H76/3000</f>
        <v>0</v>
      </c>
      <c r="J76" s="24"/>
      <c r="K76" s="24"/>
      <c r="L76" s="11">
        <f>+J76-K76</f>
        <v>0</v>
      </c>
      <c r="M76" s="4"/>
    </row>
    <row r="77" spans="1:13" x14ac:dyDescent="0.25">
      <c r="A77" s="4"/>
      <c r="B77" s="12"/>
      <c r="C77" s="4"/>
      <c r="D77" s="4"/>
      <c r="E77" s="4"/>
      <c r="F77" s="4"/>
      <c r="G77" s="9"/>
      <c r="H77" s="10"/>
      <c r="I77" s="11"/>
      <c r="J77" s="10"/>
      <c r="K77" s="11"/>
      <c r="L77" s="11"/>
      <c r="M77" s="4"/>
    </row>
    <row r="78" spans="1:13" ht="15.75" thickBot="1" x14ac:dyDescent="0.3">
      <c r="A78" s="4"/>
      <c r="B78" s="12"/>
      <c r="C78" s="4"/>
      <c r="D78" s="4"/>
      <c r="E78" s="4"/>
      <c r="F78" s="4"/>
      <c r="G78" s="9"/>
      <c r="H78" s="10"/>
      <c r="I78" s="11"/>
      <c r="J78" s="10"/>
      <c r="K78" s="11"/>
      <c r="L78" s="11"/>
      <c r="M78" s="4"/>
    </row>
    <row r="79" spans="1:13" ht="15.75" thickBot="1" x14ac:dyDescent="0.3">
      <c r="A79" s="24"/>
      <c r="B79" s="12" t="s">
        <v>98</v>
      </c>
      <c r="C79" s="4" t="s">
        <v>43</v>
      </c>
      <c r="D79" s="25"/>
      <c r="E79" s="4">
        <v>100</v>
      </c>
      <c r="F79" s="4">
        <f>300+(D79*E79)</f>
        <v>300</v>
      </c>
      <c r="G79" s="9">
        <f>+(F79+F80)/300</f>
        <v>1</v>
      </c>
      <c r="H79" s="24"/>
      <c r="I79" s="9">
        <f>+H79/3000</f>
        <v>0</v>
      </c>
      <c r="J79" s="24"/>
      <c r="K79" s="24"/>
      <c r="L79" s="11">
        <f>+J79-K79</f>
        <v>0</v>
      </c>
      <c r="M79" s="4"/>
    </row>
    <row r="80" spans="1:13" ht="15.75" thickBot="1" x14ac:dyDescent="0.3">
      <c r="A80" s="4"/>
      <c r="B80" s="12" t="s">
        <v>45</v>
      </c>
      <c r="C80" s="4" t="s">
        <v>44</v>
      </c>
      <c r="D80" s="22"/>
      <c r="E80" s="4">
        <v>500</v>
      </c>
      <c r="F80" s="4">
        <f>+D80*E80</f>
        <v>0</v>
      </c>
      <c r="G80" s="9" t="s">
        <v>45</v>
      </c>
      <c r="H80" s="10"/>
      <c r="I80" s="11" t="s">
        <v>45</v>
      </c>
      <c r="J80" s="10"/>
      <c r="K80" s="11"/>
      <c r="L80" s="11"/>
      <c r="M80" s="4"/>
    </row>
    <row r="81" spans="1:13" ht="15.75" thickBot="1" x14ac:dyDescent="0.3">
      <c r="A81" s="24"/>
      <c r="B81" s="12" t="s">
        <v>54</v>
      </c>
      <c r="C81" s="4" t="s">
        <v>36</v>
      </c>
      <c r="D81" s="24"/>
      <c r="E81" s="4">
        <v>300</v>
      </c>
      <c r="F81" s="4">
        <f>+D81*E81</f>
        <v>0</v>
      </c>
      <c r="G81" s="9">
        <f>+F81/300</f>
        <v>0</v>
      </c>
      <c r="H81" s="24"/>
      <c r="I81" s="9">
        <f>+H81/3000</f>
        <v>0</v>
      </c>
      <c r="J81" s="24"/>
      <c r="K81" s="24"/>
      <c r="L81" s="11">
        <f>+J81-K81</f>
        <v>0</v>
      </c>
      <c r="M81" s="4"/>
    </row>
    <row r="82" spans="1:13" ht="15.75" thickBot="1" x14ac:dyDescent="0.3">
      <c r="A82" s="4"/>
      <c r="B82" s="12"/>
      <c r="C82" s="4"/>
      <c r="D82" s="4"/>
      <c r="E82" s="4"/>
      <c r="F82" s="4"/>
      <c r="G82" s="9"/>
      <c r="H82" s="10"/>
      <c r="I82" s="9"/>
      <c r="J82" s="10"/>
      <c r="K82" s="11"/>
      <c r="L82" s="11"/>
      <c r="M82" s="4"/>
    </row>
    <row r="83" spans="1:13" ht="15.75" thickBot="1" x14ac:dyDescent="0.3">
      <c r="A83" s="24"/>
      <c r="B83" s="12" t="s">
        <v>55</v>
      </c>
      <c r="C83" s="4" t="s">
        <v>36</v>
      </c>
      <c r="D83" s="24"/>
      <c r="E83" s="4">
        <v>275</v>
      </c>
      <c r="F83" s="4">
        <f>+D83*E83</f>
        <v>0</v>
      </c>
      <c r="G83" s="9">
        <f>+F83/300</f>
        <v>0</v>
      </c>
      <c r="H83" s="24"/>
      <c r="I83" s="9">
        <f>+H83/3000</f>
        <v>0</v>
      </c>
      <c r="J83" s="24"/>
      <c r="K83" s="24"/>
      <c r="L83" s="11">
        <f>+J83-K83</f>
        <v>0</v>
      </c>
      <c r="M83" s="4"/>
    </row>
    <row r="84" spans="1:13" ht="15.75" thickBot="1" x14ac:dyDescent="0.3">
      <c r="A84" s="24"/>
      <c r="B84" s="12"/>
      <c r="C84" s="4"/>
      <c r="D84" s="52"/>
      <c r="E84" s="4"/>
      <c r="F84" s="4"/>
      <c r="G84" s="9"/>
      <c r="H84" s="24"/>
      <c r="I84" s="9"/>
      <c r="J84" s="24"/>
      <c r="K84" s="24"/>
      <c r="L84" s="11"/>
      <c r="M84" s="4"/>
    </row>
    <row r="85" spans="1:13" ht="15.75" thickBot="1" x14ac:dyDescent="0.3">
      <c r="A85" s="24"/>
      <c r="B85" s="12" t="s">
        <v>12</v>
      </c>
      <c r="C85" s="4" t="s">
        <v>28</v>
      </c>
      <c r="D85" s="25"/>
      <c r="E85" s="4">
        <v>100</v>
      </c>
      <c r="F85" s="4">
        <f>+D85*E85</f>
        <v>0</v>
      </c>
      <c r="G85" s="9">
        <f>+(F85+F86+F87)/300</f>
        <v>0</v>
      </c>
      <c r="H85" s="24"/>
      <c r="I85" s="9">
        <f>+H85/3000</f>
        <v>0</v>
      </c>
      <c r="J85" s="24"/>
      <c r="K85" s="24"/>
      <c r="L85" s="11">
        <f>+J85-K85</f>
        <v>0</v>
      </c>
      <c r="M85" s="4"/>
    </row>
    <row r="86" spans="1:13" x14ac:dyDescent="0.25">
      <c r="A86" s="4"/>
      <c r="B86" s="12"/>
      <c r="C86" s="4" t="s">
        <v>37</v>
      </c>
      <c r="D86" s="23"/>
      <c r="E86" s="4">
        <v>300</v>
      </c>
      <c r="F86" s="4">
        <f>+D86*E86</f>
        <v>0</v>
      </c>
      <c r="G86" s="9" t="s">
        <v>45</v>
      </c>
      <c r="H86" s="10"/>
      <c r="I86" s="11"/>
      <c r="J86" s="10"/>
      <c r="K86" s="11"/>
      <c r="L86" s="11"/>
      <c r="M86" s="4"/>
    </row>
    <row r="87" spans="1:13" ht="15.75" thickBot="1" x14ac:dyDescent="0.3">
      <c r="A87" s="4"/>
      <c r="B87" s="12"/>
      <c r="C87" s="4" t="s">
        <v>38</v>
      </c>
      <c r="D87" s="22"/>
      <c r="E87" s="4">
        <v>300</v>
      </c>
      <c r="F87" s="4">
        <f>+D87*E87</f>
        <v>0</v>
      </c>
      <c r="G87" s="9" t="s">
        <v>45</v>
      </c>
      <c r="H87" s="10"/>
      <c r="I87" s="11"/>
      <c r="J87" s="10"/>
      <c r="K87" s="11"/>
      <c r="L87" s="11"/>
      <c r="M87" s="4"/>
    </row>
    <row r="88" spans="1:13" ht="15.75" thickBot="1" x14ac:dyDescent="0.3">
      <c r="A88" s="4"/>
      <c r="B88" s="12"/>
      <c r="C88" s="4"/>
      <c r="D88" s="4"/>
      <c r="E88" s="4"/>
      <c r="F88" s="4"/>
      <c r="G88" s="9"/>
      <c r="H88" s="10"/>
      <c r="I88" s="11"/>
      <c r="J88" s="10"/>
      <c r="K88" s="11"/>
      <c r="L88" s="11"/>
      <c r="M88" s="4"/>
    </row>
    <row r="89" spans="1:13" ht="15.75" thickBot="1" x14ac:dyDescent="0.3">
      <c r="A89" s="24"/>
      <c r="B89" s="12" t="s">
        <v>13</v>
      </c>
      <c r="C89" s="4" t="s">
        <v>39</v>
      </c>
      <c r="D89" s="24"/>
      <c r="E89" s="4">
        <v>15</v>
      </c>
      <c r="F89" s="4">
        <f>+D89*E89</f>
        <v>0</v>
      </c>
      <c r="G89" s="9">
        <f>+F89/300</f>
        <v>0</v>
      </c>
      <c r="H89" s="24"/>
      <c r="I89" s="9">
        <f>+H89/3000</f>
        <v>0</v>
      </c>
      <c r="J89" s="24"/>
      <c r="K89" s="24"/>
      <c r="L89" s="11">
        <f>+J89-K89</f>
        <v>0</v>
      </c>
      <c r="M89" s="4"/>
    </row>
    <row r="90" spans="1:13" ht="15.75" thickBot="1" x14ac:dyDescent="0.3">
      <c r="A90" s="4"/>
      <c r="B90" s="14"/>
      <c r="C90" s="4"/>
      <c r="D90" s="4"/>
      <c r="E90" s="4"/>
      <c r="F90" s="4"/>
      <c r="G90" s="9"/>
      <c r="H90" s="10"/>
      <c r="I90" s="11"/>
      <c r="J90" s="10"/>
      <c r="K90" s="11"/>
      <c r="L90" s="11"/>
      <c r="M90" s="4"/>
    </row>
    <row r="91" spans="1:13" ht="15.75" thickBot="1" x14ac:dyDescent="0.3">
      <c r="A91" s="24"/>
      <c r="B91" s="12" t="s">
        <v>56</v>
      </c>
      <c r="C91" s="4" t="s">
        <v>40</v>
      </c>
      <c r="D91" s="24"/>
      <c r="E91" s="4">
        <v>1000</v>
      </c>
      <c r="F91" s="4">
        <f>+D91*E91</f>
        <v>0</v>
      </c>
      <c r="G91" s="9">
        <f>+F91/300</f>
        <v>0</v>
      </c>
      <c r="H91" s="24"/>
      <c r="I91" s="9">
        <f>+H91/3000</f>
        <v>0</v>
      </c>
      <c r="J91" s="24"/>
      <c r="K91" s="24"/>
      <c r="L91" s="11">
        <f>+J91-K91</f>
        <v>0</v>
      </c>
      <c r="M91" s="4"/>
    </row>
    <row r="92" spans="1:13" ht="15.75" thickBot="1" x14ac:dyDescent="0.3">
      <c r="A92" s="4"/>
      <c r="B92" s="12"/>
      <c r="C92" s="4"/>
      <c r="D92" s="4"/>
      <c r="E92" s="4"/>
      <c r="F92" s="4"/>
      <c r="G92" s="9"/>
      <c r="H92" s="10"/>
      <c r="I92" s="11"/>
      <c r="J92" s="10"/>
      <c r="K92" s="11"/>
      <c r="L92" s="11"/>
      <c r="M92" s="4"/>
    </row>
    <row r="93" spans="1:13" ht="15.75" thickBot="1" x14ac:dyDescent="0.3">
      <c r="A93" s="24"/>
      <c r="B93" s="12" t="s">
        <v>57</v>
      </c>
      <c r="C93" s="4" t="s">
        <v>40</v>
      </c>
      <c r="D93" s="24"/>
      <c r="E93" s="4">
        <v>150</v>
      </c>
      <c r="F93" s="4">
        <f>+D93*E93</f>
        <v>0</v>
      </c>
      <c r="G93" s="9">
        <f>+F93/300</f>
        <v>0</v>
      </c>
      <c r="H93" s="24"/>
      <c r="I93" s="9">
        <f>+H93/3000</f>
        <v>0</v>
      </c>
      <c r="J93" s="24"/>
      <c r="K93" s="24"/>
      <c r="L93" s="11">
        <f>+J93-K93</f>
        <v>0</v>
      </c>
      <c r="M93" s="4"/>
    </row>
    <row r="94" spans="1:13" ht="15.75" thickBot="1" x14ac:dyDescent="0.3">
      <c r="A94" s="4"/>
      <c r="B94" s="13"/>
      <c r="C94" s="4"/>
      <c r="D94" s="4"/>
      <c r="E94" s="4"/>
      <c r="F94" s="4"/>
      <c r="G94" s="9"/>
      <c r="H94" s="10"/>
      <c r="I94" s="11"/>
      <c r="J94" s="10"/>
      <c r="K94" s="11"/>
      <c r="L94" s="11"/>
      <c r="M94" s="4"/>
    </row>
    <row r="95" spans="1:13" ht="15.75" thickBot="1" x14ac:dyDescent="0.3">
      <c r="A95" s="24" t="s">
        <v>91</v>
      </c>
      <c r="B95" s="12" t="s">
        <v>14</v>
      </c>
      <c r="C95" s="4" t="s">
        <v>28</v>
      </c>
      <c r="D95" s="25"/>
      <c r="E95" s="4">
        <v>100</v>
      </c>
      <c r="F95" s="4">
        <f>+D95*E95</f>
        <v>0</v>
      </c>
      <c r="G95" s="9">
        <f>+(F95+F96+F97)/300</f>
        <v>0</v>
      </c>
      <c r="H95" s="24"/>
      <c r="I95" s="9">
        <f>+H95/3000</f>
        <v>0</v>
      </c>
      <c r="J95" s="24"/>
      <c r="K95" s="24"/>
      <c r="L95" s="11">
        <f>+J95-K95</f>
        <v>0</v>
      </c>
      <c r="M95" s="4"/>
    </row>
    <row r="96" spans="1:13" x14ac:dyDescent="0.25">
      <c r="A96" s="4"/>
      <c r="B96" s="12"/>
      <c r="C96" s="4" t="s">
        <v>37</v>
      </c>
      <c r="D96" s="23"/>
      <c r="E96" s="4">
        <v>300</v>
      </c>
      <c r="F96" s="4">
        <f>+D96*E96</f>
        <v>0</v>
      </c>
      <c r="G96" s="9" t="s">
        <v>45</v>
      </c>
      <c r="H96" s="10"/>
      <c r="I96" s="11"/>
      <c r="J96" s="10"/>
      <c r="K96" s="11"/>
      <c r="L96" s="11"/>
      <c r="M96" s="4"/>
    </row>
    <row r="97" spans="1:13" ht="15.75" thickBot="1" x14ac:dyDescent="0.3">
      <c r="A97" s="4"/>
      <c r="B97" s="12"/>
      <c r="C97" s="4" t="s">
        <v>38</v>
      </c>
      <c r="D97" s="22"/>
      <c r="E97" s="4">
        <v>300</v>
      </c>
      <c r="F97" s="4">
        <f>+D97*E97</f>
        <v>0</v>
      </c>
      <c r="G97" s="9" t="s">
        <v>45</v>
      </c>
      <c r="H97" s="10"/>
      <c r="I97" s="11"/>
      <c r="J97" s="10"/>
      <c r="K97" s="11"/>
      <c r="L97" s="11"/>
      <c r="M97" s="4"/>
    </row>
    <row r="98" spans="1:13" ht="15.75" thickBot="1" x14ac:dyDescent="0.3">
      <c r="A98" s="4"/>
      <c r="B98" s="12"/>
      <c r="C98" s="4"/>
      <c r="D98" s="4"/>
      <c r="E98" s="4"/>
      <c r="F98" s="4"/>
      <c r="G98" s="9"/>
      <c r="H98" s="10"/>
      <c r="I98" s="11"/>
      <c r="J98" s="10"/>
      <c r="K98" s="11"/>
      <c r="L98" s="11"/>
      <c r="M98" s="4"/>
    </row>
    <row r="99" spans="1:13" ht="15.75" thickBot="1" x14ac:dyDescent="0.3">
      <c r="A99" s="24"/>
      <c r="B99" s="12" t="s">
        <v>15</v>
      </c>
      <c r="C99" s="4" t="s">
        <v>41</v>
      </c>
      <c r="D99" s="24"/>
      <c r="E99" s="4">
        <v>300</v>
      </c>
      <c r="F99" s="4">
        <f>+D99*E99</f>
        <v>0</v>
      </c>
      <c r="G99" s="9">
        <f>+F99/300</f>
        <v>0</v>
      </c>
      <c r="H99" s="24"/>
      <c r="I99" s="9">
        <f>+H99/3000</f>
        <v>0</v>
      </c>
      <c r="J99" s="24"/>
      <c r="K99" s="24"/>
      <c r="L99" s="11">
        <f>+J99-K99</f>
        <v>0</v>
      </c>
      <c r="M99" s="4"/>
    </row>
    <row r="100" spans="1:13" x14ac:dyDescent="0.25">
      <c r="A100" s="4"/>
      <c r="B100" s="12"/>
      <c r="C100" s="4"/>
      <c r="D100" s="4"/>
      <c r="E100" s="4"/>
      <c r="F100" s="4"/>
      <c r="G100" s="9"/>
      <c r="H100" s="10"/>
      <c r="I100" s="11"/>
      <c r="J100" s="10"/>
      <c r="K100" s="11"/>
      <c r="L100" s="11"/>
      <c r="M100" s="4"/>
    </row>
    <row r="101" spans="1:13" ht="15.75" thickBot="1" x14ac:dyDescent="0.3">
      <c r="A101" s="4"/>
      <c r="B101" s="12"/>
      <c r="C101" s="4"/>
      <c r="D101" s="4"/>
      <c r="E101" s="4"/>
      <c r="F101" s="4"/>
      <c r="G101" s="9"/>
      <c r="H101" s="10"/>
      <c r="I101" s="11"/>
      <c r="J101" s="10"/>
      <c r="K101" s="11"/>
      <c r="L101" s="11"/>
      <c r="M101" s="4"/>
    </row>
    <row r="102" spans="1:13" ht="15.75" thickBot="1" x14ac:dyDescent="0.3">
      <c r="A102" s="24"/>
      <c r="B102" s="12" t="s">
        <v>16</v>
      </c>
      <c r="C102" s="4" t="s">
        <v>28</v>
      </c>
      <c r="D102" s="25"/>
      <c r="E102" s="4">
        <v>100</v>
      </c>
      <c r="F102" s="4">
        <f>+D102*E102</f>
        <v>0</v>
      </c>
      <c r="G102" s="9">
        <f>+(F102+F103+F104)/300</f>
        <v>0</v>
      </c>
      <c r="H102" s="24"/>
      <c r="I102" s="9">
        <f>+H102/3000</f>
        <v>0</v>
      </c>
      <c r="J102" s="24"/>
      <c r="K102" s="24"/>
      <c r="L102" s="11">
        <f>+J102-K102</f>
        <v>0</v>
      </c>
      <c r="M102" s="4"/>
    </row>
    <row r="103" spans="1:13" x14ac:dyDescent="0.25">
      <c r="A103" s="4"/>
      <c r="B103" s="12"/>
      <c r="C103" s="4" t="s">
        <v>37</v>
      </c>
      <c r="D103" s="23"/>
      <c r="E103" s="4">
        <v>300</v>
      </c>
      <c r="F103" s="4">
        <f>+D103*E103</f>
        <v>0</v>
      </c>
      <c r="G103" s="9" t="s">
        <v>45</v>
      </c>
      <c r="H103" s="10"/>
      <c r="I103" s="11"/>
      <c r="J103" s="10"/>
      <c r="K103" s="11"/>
      <c r="L103" s="11"/>
      <c r="M103" s="4"/>
    </row>
    <row r="104" spans="1:13" ht="15.75" thickBot="1" x14ac:dyDescent="0.3">
      <c r="A104" s="4"/>
      <c r="B104" s="12"/>
      <c r="C104" s="4" t="s">
        <v>38</v>
      </c>
      <c r="D104" s="22"/>
      <c r="E104" s="4">
        <v>300</v>
      </c>
      <c r="F104" s="4">
        <f>+D104*E104</f>
        <v>0</v>
      </c>
      <c r="G104" s="9" t="s">
        <v>45</v>
      </c>
      <c r="H104" s="10"/>
      <c r="I104" s="11"/>
      <c r="J104" s="10"/>
      <c r="K104" s="11"/>
      <c r="L104" s="11"/>
      <c r="M104" s="4"/>
    </row>
    <row r="105" spans="1:13" ht="15.75" thickBot="1" x14ac:dyDescent="0.3">
      <c r="A105" s="4"/>
      <c r="B105" s="12"/>
      <c r="C105" s="4"/>
      <c r="D105" s="4"/>
      <c r="E105" s="4"/>
      <c r="F105" s="4"/>
      <c r="G105" s="9"/>
      <c r="H105" s="10"/>
      <c r="I105" s="11"/>
      <c r="J105" s="10"/>
      <c r="K105" s="11"/>
      <c r="L105" s="11"/>
      <c r="M105" s="4"/>
    </row>
    <row r="106" spans="1:13" ht="15.75" thickBot="1" x14ac:dyDescent="0.3">
      <c r="A106" s="24"/>
      <c r="B106" s="12" t="s">
        <v>17</v>
      </c>
      <c r="C106" s="4" t="s">
        <v>36</v>
      </c>
      <c r="D106" s="25"/>
      <c r="E106" s="4">
        <v>150</v>
      </c>
      <c r="F106" s="4">
        <f>+D106*E106</f>
        <v>0</v>
      </c>
      <c r="G106" s="9">
        <f>+(F106+F107+F108)/300</f>
        <v>0</v>
      </c>
      <c r="H106" s="24"/>
      <c r="I106" s="9">
        <f>+H106/3000</f>
        <v>0</v>
      </c>
      <c r="J106" s="24"/>
      <c r="K106" s="24"/>
      <c r="L106" s="11">
        <f>+J106-K106</f>
        <v>0</v>
      </c>
      <c r="M106" s="4"/>
    </row>
    <row r="107" spans="1:13" x14ac:dyDescent="0.25">
      <c r="A107" s="4"/>
      <c r="B107" s="12"/>
      <c r="C107" s="4" t="s">
        <v>37</v>
      </c>
      <c r="D107" s="23"/>
      <c r="E107" s="4">
        <v>300</v>
      </c>
      <c r="F107" s="4">
        <f>+D107*E107</f>
        <v>0</v>
      </c>
      <c r="G107" s="9" t="s">
        <v>45</v>
      </c>
      <c r="H107" s="10"/>
      <c r="I107" s="11"/>
      <c r="J107" s="10"/>
      <c r="K107" s="11"/>
      <c r="L107" s="11"/>
      <c r="M107" s="4"/>
    </row>
    <row r="108" spans="1:13" ht="15.75" thickBot="1" x14ac:dyDescent="0.3">
      <c r="A108" s="4"/>
      <c r="B108" s="12"/>
      <c r="C108" s="4" t="s">
        <v>38</v>
      </c>
      <c r="D108" s="22"/>
      <c r="E108" s="4">
        <v>300</v>
      </c>
      <c r="F108" s="4">
        <f>+D108*E108</f>
        <v>0</v>
      </c>
      <c r="G108" s="9" t="s">
        <v>45</v>
      </c>
      <c r="H108" s="10"/>
      <c r="I108" s="11"/>
      <c r="J108" s="10"/>
      <c r="K108" s="11"/>
      <c r="L108" s="11"/>
      <c r="M108" s="4"/>
    </row>
    <row r="109" spans="1:13" ht="15.75" thickBot="1" x14ac:dyDescent="0.3">
      <c r="A109" s="24"/>
      <c r="B109" s="12" t="s">
        <v>18</v>
      </c>
      <c r="C109" s="4" t="s">
        <v>34</v>
      </c>
      <c r="D109" s="24"/>
      <c r="E109" s="4">
        <v>0.1</v>
      </c>
      <c r="F109" s="4">
        <f>+D109*E109</f>
        <v>0</v>
      </c>
      <c r="G109" s="9">
        <f>+F109/300</f>
        <v>0</v>
      </c>
      <c r="H109" s="24"/>
      <c r="I109" s="9">
        <f>+H109/3000</f>
        <v>0</v>
      </c>
      <c r="J109" s="24"/>
      <c r="K109" s="24"/>
      <c r="L109" s="11">
        <f>+J109-K109</f>
        <v>0</v>
      </c>
      <c r="M109" s="4"/>
    </row>
    <row r="110" spans="1:13" ht="15.75" thickBot="1" x14ac:dyDescent="0.3">
      <c r="A110" s="4"/>
      <c r="B110" s="12"/>
      <c r="C110" s="4"/>
      <c r="D110" s="4"/>
      <c r="E110" s="4"/>
      <c r="F110" s="4"/>
      <c r="G110" s="9"/>
      <c r="H110" s="10"/>
      <c r="I110" s="11"/>
      <c r="J110" s="10"/>
      <c r="K110" s="11"/>
      <c r="L110" s="11"/>
      <c r="M110" s="4"/>
    </row>
    <row r="111" spans="1:13" ht="15.75" thickBot="1" x14ac:dyDescent="0.3">
      <c r="A111" s="24"/>
      <c r="B111" s="12" t="s">
        <v>19</v>
      </c>
      <c r="C111" s="4" t="s">
        <v>42</v>
      </c>
      <c r="D111" s="24"/>
      <c r="E111" s="4">
        <v>200</v>
      </c>
      <c r="F111" s="4">
        <f>+D111*E111</f>
        <v>0</v>
      </c>
      <c r="G111" s="9">
        <f>+F111/300</f>
        <v>0</v>
      </c>
      <c r="H111" s="24"/>
      <c r="I111" s="9">
        <f>+H111/3000</f>
        <v>0</v>
      </c>
      <c r="J111" s="24"/>
      <c r="K111" s="24"/>
      <c r="L111" s="11">
        <f>+J111-K111</f>
        <v>0</v>
      </c>
      <c r="M111" s="4"/>
    </row>
    <row r="112" spans="1:13" ht="15.75" thickBot="1" x14ac:dyDescent="0.3">
      <c r="A112" s="4"/>
      <c r="B112" s="12"/>
      <c r="C112" s="4"/>
      <c r="D112" s="4"/>
      <c r="E112" s="4"/>
      <c r="F112" s="4"/>
      <c r="G112" s="9"/>
      <c r="H112" s="10"/>
      <c r="I112" s="11"/>
      <c r="J112" s="10"/>
      <c r="K112" s="11"/>
      <c r="L112" s="11"/>
      <c r="M112" s="4"/>
    </row>
    <row r="113" spans="1:13" ht="15.75" thickBot="1" x14ac:dyDescent="0.3">
      <c r="A113" s="24"/>
      <c r="B113" s="12" t="s">
        <v>58</v>
      </c>
      <c r="C113" s="4" t="s">
        <v>39</v>
      </c>
      <c r="D113" s="25"/>
      <c r="E113" s="4">
        <v>100</v>
      </c>
      <c r="F113" s="4">
        <f>+D113*E113</f>
        <v>0</v>
      </c>
      <c r="G113" s="9">
        <f>+(F113+F114+F115)/300</f>
        <v>0</v>
      </c>
      <c r="H113" s="24"/>
      <c r="I113" s="9">
        <f>+H113/3000</f>
        <v>0</v>
      </c>
      <c r="J113" s="24"/>
      <c r="K113" s="24"/>
      <c r="L113" s="11">
        <f>+J113-K113</f>
        <v>0</v>
      </c>
      <c r="M113" s="4"/>
    </row>
    <row r="114" spans="1:13" x14ac:dyDescent="0.25">
      <c r="A114" s="4"/>
      <c r="B114" s="12"/>
      <c r="C114" s="4" t="s">
        <v>37</v>
      </c>
      <c r="D114" s="23"/>
      <c r="E114" s="4">
        <v>300</v>
      </c>
      <c r="F114" s="4">
        <f>+D114*E114</f>
        <v>0</v>
      </c>
      <c r="G114" s="9" t="s">
        <v>45</v>
      </c>
      <c r="H114" s="10"/>
      <c r="I114" s="11"/>
      <c r="J114" s="10"/>
      <c r="K114" s="11"/>
      <c r="L114" s="11"/>
      <c r="M114" s="4"/>
    </row>
    <row r="115" spans="1:13" ht="15.75" thickBot="1" x14ac:dyDescent="0.3">
      <c r="A115" s="4"/>
      <c r="B115" s="12"/>
      <c r="C115" s="4" t="s">
        <v>38</v>
      </c>
      <c r="D115" s="22"/>
      <c r="E115" s="4">
        <v>300</v>
      </c>
      <c r="F115" s="4">
        <f>+D115*E115</f>
        <v>0</v>
      </c>
      <c r="G115" s="9" t="s">
        <v>45</v>
      </c>
      <c r="H115" s="10"/>
      <c r="I115" s="11"/>
      <c r="J115" s="10"/>
      <c r="K115" s="11"/>
      <c r="L115" s="11"/>
      <c r="M115" s="4"/>
    </row>
    <row r="116" spans="1:13" ht="15.75" thickBot="1" x14ac:dyDescent="0.3">
      <c r="A116" s="4"/>
      <c r="B116" s="12"/>
      <c r="C116" s="4"/>
      <c r="D116" s="4"/>
      <c r="E116" s="4"/>
      <c r="F116" s="4"/>
      <c r="G116" s="9"/>
      <c r="H116" s="10"/>
      <c r="I116" s="11"/>
      <c r="J116" s="10"/>
      <c r="K116" s="11"/>
      <c r="L116" s="11"/>
      <c r="M116" s="4"/>
    </row>
    <row r="117" spans="1:13" ht="15.75" thickBot="1" x14ac:dyDescent="0.3">
      <c r="A117" s="24"/>
      <c r="B117" s="12" t="s">
        <v>59</v>
      </c>
      <c r="C117" s="4" t="s">
        <v>39</v>
      </c>
      <c r="D117" s="24"/>
      <c r="E117" s="4">
        <v>12</v>
      </c>
      <c r="F117" s="4">
        <f>+D117*E117</f>
        <v>0</v>
      </c>
      <c r="G117" s="9">
        <f>+F117/300</f>
        <v>0</v>
      </c>
      <c r="H117" s="24"/>
      <c r="I117" s="9">
        <f>+H117/3000</f>
        <v>0</v>
      </c>
      <c r="J117" s="24"/>
      <c r="K117" s="24"/>
      <c r="L117" s="11">
        <f>+J117-K117</f>
        <v>0</v>
      </c>
      <c r="M117" s="4"/>
    </row>
    <row r="118" spans="1:13" ht="15.75" thickBot="1" x14ac:dyDescent="0.3">
      <c r="A118" s="4"/>
      <c r="B118" s="12"/>
      <c r="C118" s="4"/>
      <c r="D118" s="4"/>
      <c r="E118" s="4"/>
      <c r="F118" s="4"/>
      <c r="G118" s="9"/>
      <c r="H118" s="10"/>
      <c r="I118" s="11"/>
      <c r="J118" s="10"/>
      <c r="K118" s="11"/>
      <c r="L118" s="11"/>
      <c r="M118" s="4"/>
    </row>
    <row r="119" spans="1:13" ht="15.75" thickBot="1" x14ac:dyDescent="0.3">
      <c r="A119" s="24"/>
      <c r="B119" s="12" t="s">
        <v>60</v>
      </c>
      <c r="C119" s="4" t="s">
        <v>39</v>
      </c>
      <c r="D119" s="25"/>
      <c r="E119" s="4">
        <v>16</v>
      </c>
      <c r="F119" s="4">
        <f>+D119*E119</f>
        <v>0</v>
      </c>
      <c r="G119" s="9">
        <f>+(F119+F120)/300</f>
        <v>0</v>
      </c>
      <c r="H119" s="24"/>
      <c r="I119" s="9">
        <f>+H119/3000</f>
        <v>0</v>
      </c>
      <c r="J119" s="24"/>
      <c r="K119" s="24"/>
      <c r="L119" s="11">
        <f>+J119-K119</f>
        <v>0</v>
      </c>
      <c r="M119" s="4"/>
    </row>
    <row r="120" spans="1:13" ht="15.75" thickBot="1" x14ac:dyDescent="0.3">
      <c r="A120" s="4"/>
      <c r="B120" s="12"/>
      <c r="C120" s="4" t="s">
        <v>38</v>
      </c>
      <c r="D120" s="22"/>
      <c r="E120" s="4">
        <v>300</v>
      </c>
      <c r="F120" s="4">
        <f>+D120*E120</f>
        <v>0</v>
      </c>
      <c r="G120" s="9" t="s">
        <v>45</v>
      </c>
      <c r="H120" s="10"/>
      <c r="I120" s="11"/>
      <c r="J120" s="10"/>
      <c r="K120" s="11"/>
      <c r="L120" s="11"/>
      <c r="M120" s="4"/>
    </row>
    <row r="121" spans="1:13" ht="15.75" thickBot="1" x14ac:dyDescent="0.3">
      <c r="A121" s="4"/>
      <c r="B121" s="12"/>
      <c r="C121" s="4"/>
      <c r="D121" s="4"/>
      <c r="E121" s="4"/>
      <c r="F121" s="4"/>
      <c r="G121" s="9"/>
      <c r="H121" s="10"/>
      <c r="I121" s="11"/>
      <c r="J121" s="10"/>
      <c r="K121" s="11"/>
      <c r="L121" s="11"/>
      <c r="M121" s="4"/>
    </row>
    <row r="122" spans="1:13" ht="15.75" thickBot="1" x14ac:dyDescent="0.3">
      <c r="A122" s="24"/>
      <c r="B122" s="12" t="s">
        <v>61</v>
      </c>
      <c r="C122" s="4" t="s">
        <v>39</v>
      </c>
      <c r="D122" s="25"/>
      <c r="E122" s="4">
        <v>20</v>
      </c>
      <c r="F122" s="4">
        <f>+D122*E122</f>
        <v>0</v>
      </c>
      <c r="G122" s="9">
        <f>+(F122+F123)/300</f>
        <v>0</v>
      </c>
      <c r="H122" s="24"/>
      <c r="I122" s="9">
        <f>+H122/3000</f>
        <v>0</v>
      </c>
      <c r="J122" s="24"/>
      <c r="K122" s="24"/>
      <c r="L122" s="11">
        <f>+J122-K122</f>
        <v>0</v>
      </c>
      <c r="M122" s="4"/>
    </row>
    <row r="123" spans="1:13" ht="15.75" thickBot="1" x14ac:dyDescent="0.3">
      <c r="A123" s="4"/>
      <c r="B123" s="13"/>
      <c r="C123" s="4" t="s">
        <v>38</v>
      </c>
      <c r="D123" s="22"/>
      <c r="E123" s="4">
        <v>300</v>
      </c>
      <c r="F123" s="4">
        <f>+D123*E123</f>
        <v>0</v>
      </c>
      <c r="G123" s="9" t="s">
        <v>45</v>
      </c>
      <c r="H123" s="10"/>
      <c r="I123" s="11"/>
      <c r="J123" s="10"/>
      <c r="K123" s="11"/>
      <c r="L123" s="11"/>
      <c r="M123" s="4"/>
    </row>
    <row r="124" spans="1:13" ht="15.75" thickBot="1" x14ac:dyDescent="0.3">
      <c r="A124" s="4"/>
      <c r="B124" s="12"/>
      <c r="C124" s="4"/>
      <c r="D124" s="4"/>
      <c r="E124" s="4"/>
      <c r="F124" s="4"/>
      <c r="G124" s="9"/>
      <c r="H124" s="10"/>
      <c r="I124" s="11"/>
      <c r="J124" s="10"/>
      <c r="K124" s="11"/>
      <c r="L124" s="11"/>
      <c r="M124" s="4"/>
    </row>
    <row r="125" spans="1:13" ht="15.75" thickBot="1" x14ac:dyDescent="0.3">
      <c r="A125" s="24"/>
      <c r="B125" s="12" t="s">
        <v>99</v>
      </c>
      <c r="C125" s="4" t="s">
        <v>34</v>
      </c>
      <c r="D125" s="24"/>
      <c r="E125" s="4">
        <v>0.1</v>
      </c>
      <c r="F125" s="4">
        <f>+D125*E125</f>
        <v>0</v>
      </c>
      <c r="G125" s="9">
        <f>+F125/300</f>
        <v>0</v>
      </c>
      <c r="H125" s="24"/>
      <c r="I125" s="9">
        <f>+H125/3000</f>
        <v>0</v>
      </c>
      <c r="J125" s="24"/>
      <c r="K125" s="24"/>
      <c r="L125" s="11">
        <f>+J125-K125</f>
        <v>0</v>
      </c>
      <c r="M125" s="4"/>
    </row>
    <row r="126" spans="1:13" ht="15.75" thickBot="1" x14ac:dyDescent="0.3">
      <c r="A126" s="24"/>
      <c r="B126" s="12"/>
      <c r="C126" s="4"/>
      <c r="D126" s="24"/>
      <c r="E126" s="4"/>
      <c r="F126" s="4"/>
      <c r="G126" s="9"/>
      <c r="H126" s="24"/>
      <c r="I126" s="9"/>
      <c r="J126" s="24"/>
      <c r="K126" s="24"/>
      <c r="L126" s="11"/>
      <c r="M126" s="4"/>
    </row>
    <row r="127" spans="1:13" ht="15.75" thickBot="1" x14ac:dyDescent="0.3">
      <c r="A127" s="24"/>
      <c r="B127" s="12" t="s">
        <v>20</v>
      </c>
      <c r="C127" s="4" t="s">
        <v>34</v>
      </c>
      <c r="D127" s="24"/>
      <c r="E127" s="4">
        <v>0.1</v>
      </c>
      <c r="F127" s="4">
        <f>+D127*E127</f>
        <v>0</v>
      </c>
      <c r="G127" s="9">
        <f>+F127/300</f>
        <v>0</v>
      </c>
      <c r="H127" s="24"/>
      <c r="I127" s="9">
        <f>+H127/3000</f>
        <v>0</v>
      </c>
      <c r="J127" s="24"/>
      <c r="K127" s="24"/>
      <c r="L127" s="11">
        <f>+J127-K127</f>
        <v>0</v>
      </c>
      <c r="M127" s="4"/>
    </row>
    <row r="128" spans="1:13" ht="15.75" thickBot="1" x14ac:dyDescent="0.3">
      <c r="A128" s="4"/>
      <c r="B128" s="4"/>
      <c r="C128" s="4"/>
      <c r="D128" s="4"/>
      <c r="E128" s="4"/>
      <c r="F128" s="4"/>
      <c r="G128" s="9"/>
      <c r="H128" s="4"/>
      <c r="I128" s="4"/>
      <c r="J128" s="10"/>
      <c r="K128" s="11"/>
      <c r="L128" s="11"/>
      <c r="M128" s="4"/>
    </row>
    <row r="129" spans="1:13" ht="15.75" thickBot="1" x14ac:dyDescent="0.3">
      <c r="A129" s="24"/>
      <c r="B129" s="12" t="s">
        <v>100</v>
      </c>
      <c r="C129" s="4" t="s">
        <v>34</v>
      </c>
      <c r="D129" s="24"/>
      <c r="E129" s="4">
        <v>0.1</v>
      </c>
      <c r="F129" s="4">
        <f>+D129*E129</f>
        <v>0</v>
      </c>
      <c r="G129" s="9">
        <f>+F129/300</f>
        <v>0</v>
      </c>
      <c r="H129" s="24"/>
      <c r="I129" s="9">
        <f>+H129/3000</f>
        <v>0</v>
      </c>
      <c r="J129" s="24"/>
      <c r="K129" s="24"/>
      <c r="L129" s="11">
        <f>+J129-K129</f>
        <v>0</v>
      </c>
      <c r="M129" s="4"/>
    </row>
    <row r="130" spans="1:13" ht="15.75" thickBot="1" x14ac:dyDescent="0.3">
      <c r="A130" s="4"/>
      <c r="B130" s="13" t="s">
        <v>101</v>
      </c>
      <c r="C130" s="4" t="s">
        <v>34</v>
      </c>
      <c r="D130" s="50"/>
      <c r="E130" s="4">
        <v>0.1</v>
      </c>
      <c r="F130" s="4">
        <f>+D130*E130</f>
        <v>0</v>
      </c>
      <c r="G130" s="9">
        <f>+F130/300</f>
        <v>0</v>
      </c>
      <c r="H130" s="50"/>
      <c r="I130" s="9">
        <f>+H130/3000</f>
        <v>0</v>
      </c>
      <c r="J130" s="50"/>
      <c r="K130" s="24"/>
      <c r="L130" s="11">
        <f>+J130-K130</f>
        <v>0</v>
      </c>
      <c r="M130" s="4"/>
    </row>
    <row r="131" spans="1:13" x14ac:dyDescent="0.25">
      <c r="A131" s="4"/>
      <c r="B131" s="13"/>
      <c r="C131" s="4"/>
      <c r="D131" s="4"/>
      <c r="E131" s="4"/>
      <c r="F131" s="4"/>
      <c r="G131" s="9"/>
      <c r="H131" s="10"/>
      <c r="I131" s="11"/>
      <c r="J131" s="10"/>
      <c r="K131" s="11"/>
      <c r="L131" s="11"/>
      <c r="M131" s="4"/>
    </row>
    <row r="132" spans="1:13" ht="15.75" thickBot="1" x14ac:dyDescent="0.3">
      <c r="A132" s="4"/>
      <c r="B132" s="12"/>
      <c r="C132" s="4"/>
      <c r="D132" s="4"/>
      <c r="E132" s="4"/>
      <c r="F132" s="4"/>
      <c r="G132" s="9"/>
      <c r="H132" s="10"/>
      <c r="I132" s="11"/>
      <c r="J132" s="10"/>
      <c r="K132" s="11"/>
      <c r="L132" s="11"/>
      <c r="M132" s="4"/>
    </row>
    <row r="133" spans="1:13" ht="15.75" thickBot="1" x14ac:dyDescent="0.3">
      <c r="A133" s="24"/>
      <c r="B133" s="12" t="s">
        <v>21</v>
      </c>
      <c r="C133" s="4" t="s">
        <v>25</v>
      </c>
      <c r="D133" s="24"/>
      <c r="E133" s="4">
        <v>5</v>
      </c>
      <c r="F133" s="4">
        <f>+D133*E133</f>
        <v>0</v>
      </c>
      <c r="G133" s="9">
        <f>+F133/300</f>
        <v>0</v>
      </c>
      <c r="H133" s="24"/>
      <c r="I133" s="9">
        <f>+H133/3000</f>
        <v>0</v>
      </c>
      <c r="J133" s="24"/>
      <c r="K133" s="24"/>
      <c r="L133" s="11">
        <f>+J133-K133</f>
        <v>0</v>
      </c>
      <c r="M133" s="4"/>
    </row>
    <row r="134" spans="1:13" ht="15.75" thickBot="1" x14ac:dyDescent="0.3">
      <c r="A134" s="4"/>
      <c r="B134" s="12"/>
      <c r="C134" s="4"/>
      <c r="D134" s="4"/>
      <c r="E134" s="4"/>
      <c r="F134" s="4"/>
      <c r="G134" s="9"/>
      <c r="H134" s="10"/>
      <c r="I134" s="11"/>
      <c r="J134" s="10"/>
      <c r="K134" s="11"/>
      <c r="L134" s="11"/>
      <c r="M134" s="4"/>
    </row>
    <row r="135" spans="1:13" ht="15.75" thickBot="1" x14ac:dyDescent="0.3">
      <c r="A135" s="24"/>
      <c r="B135" s="12" t="s">
        <v>22</v>
      </c>
      <c r="C135" s="4" t="s">
        <v>34</v>
      </c>
      <c r="D135" s="24"/>
      <c r="E135" s="4">
        <v>0.2</v>
      </c>
      <c r="F135" s="4">
        <f>+D135*E135</f>
        <v>0</v>
      </c>
      <c r="G135" s="9">
        <f>+F135/300</f>
        <v>0</v>
      </c>
      <c r="H135" s="24"/>
      <c r="I135" s="9">
        <f>+H135/3000</f>
        <v>0</v>
      </c>
      <c r="J135" s="24"/>
      <c r="K135" s="24"/>
      <c r="L135" s="11">
        <f>+J135-K135</f>
        <v>0</v>
      </c>
      <c r="M135" s="4"/>
    </row>
    <row r="136" spans="1:13" ht="15.75" thickBot="1" x14ac:dyDescent="0.3">
      <c r="A136" s="4"/>
      <c r="B136" s="12"/>
      <c r="C136" s="4"/>
      <c r="D136" s="4"/>
      <c r="E136" s="4"/>
      <c r="F136" s="4"/>
      <c r="G136" s="9"/>
      <c r="H136" s="10"/>
      <c r="I136" s="11"/>
      <c r="J136" s="10"/>
      <c r="K136" s="11"/>
      <c r="L136" s="11"/>
      <c r="M136" s="4"/>
    </row>
    <row r="137" spans="1:13" ht="15.75" thickBot="1" x14ac:dyDescent="0.3">
      <c r="A137" s="24"/>
      <c r="B137" s="12" t="s">
        <v>23</v>
      </c>
      <c r="C137" s="4" t="s">
        <v>25</v>
      </c>
      <c r="D137" s="24"/>
      <c r="E137" s="4">
        <v>5</v>
      </c>
      <c r="F137" s="4">
        <f>+D137*E137</f>
        <v>0</v>
      </c>
      <c r="G137" s="9">
        <f>+F137/300</f>
        <v>0</v>
      </c>
      <c r="H137" s="24"/>
      <c r="I137" s="9">
        <f>+H137/3000</f>
        <v>0</v>
      </c>
      <c r="J137" s="24"/>
      <c r="K137" s="24"/>
      <c r="L137" s="11">
        <f>+J137-K137</f>
        <v>0</v>
      </c>
      <c r="M137" s="4"/>
    </row>
    <row r="138" spans="1:13" ht="15.75" thickBot="1" x14ac:dyDescent="0.3">
      <c r="A138" s="4"/>
      <c r="B138" s="12"/>
      <c r="C138" s="4"/>
      <c r="D138" s="4"/>
      <c r="E138" s="4"/>
      <c r="F138" s="4"/>
      <c r="G138" s="9"/>
      <c r="H138" s="10"/>
      <c r="I138" s="11"/>
      <c r="J138" s="10"/>
      <c r="K138" s="11"/>
      <c r="L138" s="11"/>
      <c r="M138" s="4"/>
    </row>
    <row r="139" spans="1:13" ht="15.75" thickBot="1" x14ac:dyDescent="0.3">
      <c r="A139" s="24"/>
      <c r="B139" s="4" t="s">
        <v>62</v>
      </c>
      <c r="C139" s="4" t="s">
        <v>41</v>
      </c>
      <c r="D139" s="24"/>
      <c r="E139" s="4">
        <v>175</v>
      </c>
      <c r="F139" s="4">
        <f>+D139*E139</f>
        <v>0</v>
      </c>
      <c r="G139" s="9">
        <f>+F139/300</f>
        <v>0</v>
      </c>
      <c r="H139" s="24"/>
      <c r="I139" s="9">
        <f>+H139/3000</f>
        <v>0</v>
      </c>
      <c r="J139" s="24"/>
      <c r="K139" s="24"/>
      <c r="L139" s="11">
        <f>+J139-K139</f>
        <v>0</v>
      </c>
      <c r="M139" s="4"/>
    </row>
    <row r="140" spans="1:13" ht="15.75" thickBot="1" x14ac:dyDescent="0.3">
      <c r="A140" s="4"/>
      <c r="B140" s="4"/>
      <c r="C140" s="4"/>
      <c r="D140" s="4"/>
      <c r="E140" s="4"/>
      <c r="F140" s="4"/>
      <c r="G140" s="9"/>
      <c r="H140" s="10"/>
      <c r="I140" s="11"/>
      <c r="J140" s="10"/>
      <c r="K140" s="11"/>
      <c r="L140" s="11"/>
      <c r="M140" s="4"/>
    </row>
    <row r="141" spans="1:13" ht="15.75" thickBot="1" x14ac:dyDescent="0.3">
      <c r="A141" s="24"/>
      <c r="B141" s="12" t="s">
        <v>63</v>
      </c>
      <c r="C141" s="4" t="s">
        <v>41</v>
      </c>
      <c r="D141" s="24"/>
      <c r="E141" s="4">
        <v>35</v>
      </c>
      <c r="F141" s="4">
        <f>+D141*E141</f>
        <v>0</v>
      </c>
      <c r="G141" s="9">
        <f>+F141/300</f>
        <v>0</v>
      </c>
      <c r="H141" s="24"/>
      <c r="I141" s="9">
        <f>+H141/3000</f>
        <v>0</v>
      </c>
      <c r="J141" s="24"/>
      <c r="K141" s="24"/>
      <c r="L141" s="11">
        <f>+J141-K141</f>
        <v>0</v>
      </c>
      <c r="M141" s="4"/>
    </row>
    <row r="142" spans="1:13" ht="15.75" thickBot="1" x14ac:dyDescent="0.3">
      <c r="A142" s="4"/>
      <c r="B142" s="13"/>
      <c r="C142" s="4"/>
      <c r="D142" s="4"/>
      <c r="E142" s="4"/>
      <c r="F142" s="4"/>
      <c r="G142" s="9"/>
      <c r="H142" s="10"/>
      <c r="I142" s="11"/>
      <c r="J142" s="10"/>
      <c r="K142" s="11"/>
      <c r="L142" s="11"/>
      <c r="M142" s="4"/>
    </row>
    <row r="143" spans="1:13" ht="15.75" thickBot="1" x14ac:dyDescent="0.3">
      <c r="A143" s="24"/>
      <c r="B143" s="12" t="s">
        <v>24</v>
      </c>
      <c r="C143" s="4" t="s">
        <v>34</v>
      </c>
      <c r="D143" s="24"/>
      <c r="E143" s="4">
        <v>0.1</v>
      </c>
      <c r="F143" s="4">
        <f>+D143*E143</f>
        <v>0</v>
      </c>
      <c r="G143" s="9">
        <f>+F143/300</f>
        <v>0</v>
      </c>
      <c r="H143" s="24"/>
      <c r="I143" s="9">
        <f>+H143/3000</f>
        <v>0</v>
      </c>
      <c r="J143" s="24"/>
      <c r="K143" s="24"/>
      <c r="L143" s="11">
        <f>+J143-K143</f>
        <v>0</v>
      </c>
      <c r="M143" s="4"/>
    </row>
    <row r="144" spans="1:13" x14ac:dyDescent="0.25">
      <c r="A144" s="4"/>
      <c r="B144" s="4"/>
      <c r="C144" s="4"/>
      <c r="D144" s="4"/>
      <c r="E144" s="4"/>
      <c r="F144" s="4"/>
      <c r="G144" s="9"/>
      <c r="H144" s="4"/>
      <c r="I144" s="4"/>
      <c r="J144" s="10"/>
      <c r="K144" s="11"/>
      <c r="L144" s="11"/>
      <c r="M144" s="4"/>
    </row>
    <row r="145" spans="1:13" ht="15.75" x14ac:dyDescent="0.25">
      <c r="A145" s="42" t="s">
        <v>89</v>
      </c>
      <c r="B145" s="43"/>
      <c r="C145" s="43"/>
      <c r="D145" s="42"/>
      <c r="E145" s="42"/>
      <c r="F145" s="42"/>
      <c r="G145" s="44"/>
      <c r="H145" s="45"/>
      <c r="I145" s="4"/>
      <c r="J145" s="10"/>
      <c r="K145" s="11"/>
      <c r="L145" s="11"/>
      <c r="M145" s="4"/>
    </row>
    <row r="146" spans="1:13" ht="15.75" x14ac:dyDescent="0.25">
      <c r="A146" s="42" t="s">
        <v>87</v>
      </c>
      <c r="B146" s="43"/>
      <c r="C146" s="43"/>
      <c r="D146" s="42"/>
      <c r="E146" s="42"/>
      <c r="F146" s="42"/>
      <c r="G146" s="44"/>
      <c r="H146" s="45"/>
      <c r="I146" s="4"/>
      <c r="J146" s="10"/>
      <c r="K146" s="11"/>
      <c r="L146" s="11"/>
      <c r="M146" s="4"/>
    </row>
    <row r="147" spans="1:13" ht="15.75" x14ac:dyDescent="0.25">
      <c r="A147" s="42" t="s">
        <v>88</v>
      </c>
      <c r="B147" s="43"/>
      <c r="C147" s="43"/>
      <c r="D147" s="42"/>
      <c r="E147" s="42"/>
      <c r="F147" s="42"/>
      <c r="G147" s="44"/>
      <c r="H147" s="45"/>
      <c r="I147" s="4"/>
      <c r="J147" s="10"/>
      <c r="K147" s="4"/>
      <c r="L147" s="11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0"/>
      <c r="K148" s="4"/>
      <c r="L148" s="11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0"/>
      <c r="K149" s="4"/>
      <c r="L149" s="11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0"/>
      <c r="K150" s="4"/>
      <c r="L150" s="11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0"/>
      <c r="K151" s="4"/>
      <c r="L151" s="11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0"/>
      <c r="K152" s="4"/>
      <c r="L152" s="11"/>
    </row>
    <row r="153" spans="1:13" x14ac:dyDescent="0.25">
      <c r="A153" s="4"/>
      <c r="B153" s="4"/>
      <c r="G153" s="3"/>
      <c r="I153" s="3"/>
      <c r="J153" s="1"/>
    </row>
    <row r="154" spans="1:13" x14ac:dyDescent="0.25">
      <c r="G154" s="3"/>
      <c r="I154" s="3"/>
      <c r="J154" s="1"/>
    </row>
    <row r="155" spans="1:13" x14ac:dyDescent="0.25">
      <c r="G155" s="3"/>
      <c r="I155" s="3"/>
      <c r="J155" s="1"/>
    </row>
  </sheetData>
  <mergeCells count="5">
    <mergeCell ref="F2:G2"/>
    <mergeCell ref="F3:G3"/>
    <mergeCell ref="J2:L2"/>
    <mergeCell ref="J3:L3"/>
    <mergeCell ref="J4:L4"/>
  </mergeCells>
  <printOptions horizontalCentered="1" gridLines="1"/>
  <pageMargins left="0.25" right="0.25" top="0.75" bottom="0.75" header="0.3" footer="0.3"/>
  <pageSetup orientation="landscape" r:id="rId1"/>
  <headerFooter>
    <oddHeader>&amp;RBrunswick - Glynn County
Joint Water &amp; Sewer Commission</oddHead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REU Calculation</vt:lpstr>
      <vt:lpstr>'REU Calculation'!Print_Area</vt:lpstr>
      <vt:lpstr>'REU Calculation'!Print_Titles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jhunkele</dc:creator>
  <cp:lastModifiedBy>Jay Sellers</cp:lastModifiedBy>
  <cp:lastPrinted>2014-08-01T16:28:31Z</cp:lastPrinted>
  <dcterms:created xsi:type="dcterms:W3CDTF">2010-08-23T13:47:39Z</dcterms:created>
  <dcterms:modified xsi:type="dcterms:W3CDTF">2014-08-11T13:41:54Z</dcterms:modified>
</cp:coreProperties>
</file>